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60" windowWidth="16215" windowHeight="12555" activeTab="0"/>
  </bookViews>
  <sheets>
    <sheet name="обоснование " sheetId="1" r:id="rId1"/>
    <sheet name="Мероприятия оконч " sheetId="2" r:id="rId2"/>
  </sheets>
  <externalReferences>
    <externalReference r:id="rId5"/>
  </externalReferences>
  <definedNames>
    <definedName name="_xlnm.Print_Titles" localSheetId="1">'Мероприятия оконч '!$9:$10</definedName>
    <definedName name="_xlnm.Print_Titles" localSheetId="0">'обоснование '!$10:$11</definedName>
  </definedNames>
  <calcPr fullCalcOnLoad="1"/>
</workbook>
</file>

<file path=xl/sharedStrings.xml><?xml version="1.0" encoding="utf-8"?>
<sst xmlns="http://schemas.openxmlformats.org/spreadsheetml/2006/main" count="1191" uniqueCount="250">
  <si>
    <t>№ п/п</t>
  </si>
  <si>
    <t>1.1.</t>
  </si>
  <si>
    <t>За счет   имущественной поддержки</t>
  </si>
  <si>
    <t>Объем финансирования по годам (тыс.руб.)</t>
  </si>
  <si>
    <t xml:space="preserve">Ответственный за         
выполнение мероприятия подпрограммы
</t>
  </si>
  <si>
    <t>Комитет по управлению имуществом Администрации городского округа Домодедово</t>
  </si>
  <si>
    <t>1.2.</t>
  </si>
  <si>
    <t>1.3.</t>
  </si>
  <si>
    <t>Всего</t>
  </si>
  <si>
    <t>В пределах средств, предусмотренных на основную деятельность исполнителей</t>
  </si>
  <si>
    <t>Мероприятие 1. 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</si>
  <si>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Мероприятие 1.    Оказание помощи субъектам малого и среднего предпринимательства, осуществляющим капитальный ремонт арендуемого помещения</t>
  </si>
  <si>
    <t>Мероприятие 3.  Обеспечение условий для создания и развития организаций, образующих инфраструктуру поддержки субъектов малого и среднего предпринимательства</t>
  </si>
  <si>
    <t>Комитет по экономике Администрации городского округа Домодедово</t>
  </si>
  <si>
    <t>Средства  бюджета Московской области</t>
  </si>
  <si>
    <t>Средства  бюджета городского округа</t>
  </si>
  <si>
    <t>2017-2021гг.</t>
  </si>
  <si>
    <t>2.1.</t>
  </si>
  <si>
    <t>Мероприятие 1.  Оказание ритуальных услуг и содержание мест захоронений, в том числе воинских захоронений</t>
  </si>
  <si>
    <t>2014-2018гг.</t>
  </si>
  <si>
    <t xml:space="preserve">ГКУ МО Домодедовский центр занятости населения, Администрация городского округа Домодедово </t>
  </si>
  <si>
    <t>2015-2018гг.</t>
  </si>
  <si>
    <t>2.</t>
  </si>
  <si>
    <t>Мероприятие 1.   Проведение презентаций, встреч, оказание информационно-консультационного содействия предприятиям (в т.ч. иностранным организациям), осуществляющим инвестиционную деятельность (планирующим ее осуществление) на территории городского округа</t>
  </si>
  <si>
    <t>Мероприятие 2.  Мониторинг свободных  площадей, земельных участков для  предоставления сведений  инвесторам в целях возможной реализации инвестиционных проектов</t>
  </si>
  <si>
    <t>1.</t>
  </si>
  <si>
    <t>Основное мероприятие 1      Привлечение к участию в торгах большего количества поставщиков (подрядчиков, исполнителей)</t>
  </si>
  <si>
    <t>2017-2021 гг.</t>
  </si>
  <si>
    <t>Мероприятие 1.  Увеличение количества проведения конкурентных процедур методом аукциона в электронной форме</t>
  </si>
  <si>
    <t>Мероприятие 2.  Проведение повторных процедур</t>
  </si>
  <si>
    <t xml:space="preserve">Мероприятие 3.  Укрупненние начальной максимальной цены контракта при проведении закупок одноименных товаров, работ, услуг                     </t>
  </si>
  <si>
    <t>Мероприятие 1.  Рассмотрение вопросов содействия развитию конкуренции на заседаниях коллегиального органа</t>
  </si>
  <si>
    <t>Мероприятие 2.  Утверждение перечня приоритетных и социально значимых рынков</t>
  </si>
  <si>
    <t>Мероприятие 3.   Разработка плана мероприятий («дорожной карты») по развитию конкуренции</t>
  </si>
  <si>
    <t>2017 г.</t>
  </si>
  <si>
    <t>Мероприятие 4.  Проведение мониторинга конкурентной среды</t>
  </si>
  <si>
    <t>Мероприятие 5.  Создание и реализация механизмов общественного контроля за деятельностью субъектов естественных монополий</t>
  </si>
  <si>
    <t>2018 г.</t>
  </si>
  <si>
    <t>Мероприятие 6.  Повышение уровня информированности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</t>
  </si>
  <si>
    <t>-</t>
  </si>
  <si>
    <t xml:space="preserve">Мероприятие 2. Частичная компенсация затрат субъектов малого и среднего предпринимательства, связанных с участием в выставочно-ярмарочных мероприятиях </t>
  </si>
  <si>
    <t>Мероприятие 3.  Предоставление субсидии на возмещение затрат субъектам малого и среднего предпринимательства социально значимых видов бытовых услуг льготным категориям граждан, находящихся на социальном обслуживании</t>
  </si>
  <si>
    <t xml:space="preserve">Мероприятие 2. 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преференциях. Размещение информации о поддержке и развитии малого и среднего предпринимательства. </t>
  </si>
  <si>
    <t>Программа «Предпринимательство городского округа Домодедово на 2017-2021 годы»</t>
  </si>
  <si>
    <t xml:space="preserve">Доведение количества реализованных требований Стандарта развития конкуренции в Московской области до 7 единиц к 2021 году.  </t>
  </si>
  <si>
    <t>2.2.</t>
  </si>
  <si>
    <t>Мероприятие 1. Проведение специальной оценки условий  труда, в общем количестве рабочих мест (по кругу организаций муниципальной собственности)</t>
  </si>
  <si>
    <t>Доведение удельного веса рабочих мест, на которых проведена специальная оценка условий  труда, в общем количестве рабочих мест (по кругу организаций муниципальной собственности) до 100% к 2021 году.</t>
  </si>
  <si>
    <t>Мероприятие 1. Организация участия в расследовании несчастных случаев с тяжелыми последствиями  представителей органов муниципального образования</t>
  </si>
  <si>
    <t xml:space="preserve">
МКУ "Дирекция единого заказчика"</t>
  </si>
  <si>
    <t>Мероприятие 3.  Ведение единой автоматизированной информационной системы "Перечень инвестиционных проектов"</t>
  </si>
  <si>
    <t xml:space="preserve">к муниципальной программе городского округа Домодедово 
</t>
  </si>
  <si>
    <t xml:space="preserve">"Предпринимательство городского округа Домодедово на 2017-2021 годы", </t>
  </si>
  <si>
    <t>Перечень мероприятий муниципальной  программы городского округа Домодедово «Предпринимательство городского округа Домодедово на 2017-2021 годы»</t>
  </si>
  <si>
    <t>утвержденной постановлением Администрации городского округа Домодедово</t>
  </si>
  <si>
    <t xml:space="preserve">Мероприятие 1. Проведение форумов, семинаров, круглых столов, связанных с реализацией мер, направленных на формирование положительного образа предпринимателя, популяризацию роли предпринимательства 
</t>
  </si>
  <si>
    <t xml:space="preserve">Мероприятие 2. Оснащение материально-технической базы, необходимыми средствами, а также закупка работ и услуг, необходимых для исполнения функций и полномочий, возложенных на МКУ "Специализированная служба в сфере погребения и похоронного дела" </t>
  </si>
  <si>
    <r>
      <rPr>
        <sz val="9"/>
        <rFont val="Times New Roman"/>
        <family val="1"/>
      </rPr>
      <t>Мероприятие 1.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 денежным содержанием и дополнительными выплатами сотрудникам МКУ "Специализированная служба в сфере погребения и  похоронного дела". Перечисление страховых взносов  в государственные внебюджетные фонды Российской Федерации.</t>
    </r>
  </si>
  <si>
    <t>3.</t>
  </si>
  <si>
    <t>3.1.</t>
  </si>
  <si>
    <t>3.2.</t>
  </si>
  <si>
    <t>4.</t>
  </si>
  <si>
    <t>4.1.</t>
  </si>
  <si>
    <t xml:space="preserve">                                                                                                                                                                 Мероприятие 2. Предоставление объектов имущества, находящихся в муниципальной собственности в аренду на долгосрочной основе (по льготным коэффициентам деятельности)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</si>
  <si>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2.3.</t>
  </si>
  <si>
    <t>3.3.</t>
  </si>
  <si>
    <t>5.1.</t>
  </si>
  <si>
    <t>2.4.</t>
  </si>
  <si>
    <t>2.5.</t>
  </si>
  <si>
    <t>2.6.</t>
  </si>
  <si>
    <t>Основное мероприятие 2.  Проведение мероприятий по увеличению рабочих мест на территории городского округа Домодедово</t>
  </si>
  <si>
    <t>Мероприятие 1.  Осуществление взаимодействия с потенциальными инвесторами и действующмими организациями по созданию новых рабочих мест</t>
  </si>
  <si>
    <t>Мероприятие 2. Проведение мероприятий по информированию бизнес-сообщества о мерах поддержки инвесторов при реализации инвестиционных проектов</t>
  </si>
  <si>
    <t>Основное мероприятие 3.  Проведение мероприятий по увеличению размера заработной платы на территории городского округа Домодедово</t>
  </si>
  <si>
    <t>Мероприятие 1. Мониторинг динамики размера заработной платы на действующих предприятиях</t>
  </si>
  <si>
    <t xml:space="preserve">Основное мероприятие 1.            Реализация механизмов государственной поддержки субъектов малого и среднего предпринимательства </t>
  </si>
  <si>
    <t xml:space="preserve">Основное мероприятие 3.  Информационная поддержка малого и среднего предпринимательства </t>
  </si>
  <si>
    <t>Основное мероприятие 2.   Реализация требований Стандарта развития конкуренции в Московской области</t>
  </si>
  <si>
    <t xml:space="preserve">Основное мероприятие 1.          Формирования перечня приоритеных   площадок для потенциальных инвесторов </t>
  </si>
  <si>
    <t xml:space="preserve">"Предпринимательство   городского округа Домодедово на 2017-2021 годы", </t>
  </si>
  <si>
    <t>Мероприятие 1.                                               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</si>
  <si>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 xml:space="preserve">Мероприятие 3.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городского округа Домодедово                                           </t>
  </si>
  <si>
    <t xml:space="preserve">
В  пределах  средств, предусмотренных на основную деятельность исполнителей
</t>
  </si>
  <si>
    <t>6.1.</t>
  </si>
  <si>
    <t>6.2.</t>
  </si>
  <si>
    <r>
      <t xml:space="preserve">Основное мероприятие 1. Развитие потребительского рынка и услуг на территории городского округа Домодедово                                            </t>
    </r>
    <r>
      <rPr>
        <sz val="9"/>
        <rFont val="Times New Roman"/>
        <family val="1"/>
      </rPr>
      <t xml:space="preserve">                             </t>
    </r>
  </si>
  <si>
    <r>
      <rPr>
        <sz val="9"/>
        <color indexed="8"/>
        <rFont val="Times New Roman"/>
        <family val="1"/>
      </rPr>
      <t xml:space="preserve">Мероприятие 2.  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                              </t>
    </r>
    <r>
      <rPr>
        <sz val="9"/>
        <color indexed="10"/>
        <rFont val="Times New Roman"/>
        <family val="1"/>
      </rPr>
      <t xml:space="preserve">                                     </t>
    </r>
  </si>
  <si>
    <r>
      <t xml:space="preserve">Основное мероприятие 3. Развитие сферы бытовых услуг на территории городского округа Домодедово Московской области                                        </t>
    </r>
    <r>
      <rPr>
        <sz val="9"/>
        <rFont val="Times New Roman"/>
        <family val="1"/>
      </rPr>
      <t xml:space="preserve">                             </t>
    </r>
  </si>
  <si>
    <t xml:space="preserve">
В пределах средств, предусмотренных на основную деятельность исполнителей
</t>
  </si>
  <si>
    <t>Мероприятия подпрограммы</t>
  </si>
  <si>
    <t xml:space="preserve">Сроки         
исполнения мероприятия
</t>
  </si>
  <si>
    <t xml:space="preserve">Объем финансирования  мероприятия в году, прешествующему году начала реализации муниципальной программы 
(тыс. руб.) 
</t>
  </si>
  <si>
    <t>Всего (тыс. руб.)</t>
  </si>
  <si>
    <t>1-й год реализации программы  2017</t>
  </si>
  <si>
    <t>2-й год реализации программы  2018</t>
  </si>
  <si>
    <t>3-й год реализации программы  2019</t>
  </si>
  <si>
    <t>4-й год реализации программы  2020</t>
  </si>
  <si>
    <t>5-й год реализации программы  2021</t>
  </si>
  <si>
    <t>Результаты выполнения мероприятия подпрограммы</t>
  </si>
  <si>
    <t>Мероприятие 3. Обеспечение условий для развития организаций, образующих инфраструктуру субъектов малого и среднего предпринимательства (Союз «Торгово-промышленной палата городского округа Домодедово Московской области»)</t>
  </si>
  <si>
    <r>
      <t xml:space="preserve">Основное мероприятие 1. </t>
    </r>
    <r>
      <rPr>
        <sz val="9"/>
        <rFont val="Times New Roman"/>
        <family val="1"/>
      </rPr>
      <t xml:space="preserve">Организация оплачиваемых общественных работ, временного трудоустройства безработных и несовершеннолетних граждан  </t>
    </r>
  </si>
  <si>
    <t>Мероприятие 2.                                               Организация оплачиваемых общественных работ</t>
  </si>
  <si>
    <t>ГКУ МО Домодедовский центр занятости населения</t>
  </si>
  <si>
    <r>
      <rPr>
        <b/>
        <sz val="9"/>
        <rFont val="Times New Roman"/>
        <family val="1"/>
      </rPr>
      <t xml:space="preserve">Основное мероприятие 2. </t>
    </r>
    <r>
      <rPr>
        <sz val="9"/>
        <rFont val="Times New Roman"/>
        <family val="1"/>
      </rPr>
      <t>Профессиональная ориентация,  обучение безработных граждан и переподготовка женщин в период отпуска по уходу за ребенком до достижения возраста 3-х лет</t>
    </r>
  </si>
  <si>
    <r>
      <rPr>
        <b/>
        <sz val="9"/>
        <rFont val="Times New Roman"/>
        <family val="1"/>
      </rPr>
      <t>Основное меропритие 3.</t>
    </r>
    <r>
      <rPr>
        <sz val="9"/>
        <rFont val="Times New Roman"/>
        <family val="1"/>
      </rPr>
      <t xml:space="preserve"> Оказание содействия в трудоустройстве безработных граждан</t>
    </r>
  </si>
  <si>
    <t>Комитет по экономике Администрации городского округа Домодедово,   ГКУ МО Домодедовский центр занятости населения</t>
  </si>
  <si>
    <t>1.4.</t>
  </si>
  <si>
    <t xml:space="preserve">Основное мероприятие 4. Профилактика производственного травматизма и профессиональной заболеваемости     </t>
  </si>
  <si>
    <t>5.</t>
  </si>
  <si>
    <t>Основное мероприятие 5.  Проведение специальной оценки условий труда на рабочих местах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</si>
  <si>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</si>
  <si>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</si>
  <si>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</si>
  <si>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Общий объем финансовых ресурсов необходимых для реализации мероприятия, в том числе по годам (тыс.руб.)</t>
  </si>
  <si>
    <t>Эксплуатационные расходы, возникающие в результате реализации мероприятия</t>
  </si>
  <si>
    <t>В пределах средств, предусмотренных в бюджете городского округа Домодедово</t>
  </si>
  <si>
    <t>Объем финансирования, исходя из фактической потребности</t>
  </si>
  <si>
    <t>Расчет на основании заявок предпринимателей</t>
  </si>
  <si>
    <t>Мероприятие 2. Предоставление объектов имущества, находящихся в муниципальной собственности в аренду на долгосрочной основе (по льготным коэффициентам деятельности)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</si>
  <si>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Расчет для организаций оказывающих: услуги бань; розничную торговлю книгами; услуги спорта населению; производство хлебобулочных изделий; социально значимые бытовые услуги льготным категориям граждан; учлуги здравоохранения 0,5; для организаций, осуществляющих услуги общественного питания населению и не имеющих лицензии на торговлю алкогольными напитками 0,65.</t>
  </si>
  <si>
    <r>
      <t xml:space="preserve">Основное мероприятие 3. </t>
    </r>
    <r>
      <rPr>
        <sz val="9"/>
        <rFont val="Times New Roman"/>
        <family val="1"/>
      </rPr>
      <t xml:space="preserve"> Информационная поддержка малого и среднего предпринимательства </t>
    </r>
  </si>
  <si>
    <t xml:space="preserve">Мероприятие 1. Проведение форумов, семинаров, круглых столов , связанных с реализацией мер, направленных на формирование положительного образа предпринимателя, популяризацию роли предпринимательства </t>
  </si>
  <si>
    <t>Финансирование на основании бюджетной сметы Министерства социального развития  Московской области</t>
  </si>
  <si>
    <r>
      <rPr>
        <b/>
        <sz val="9"/>
        <rFont val="Times New Roman"/>
        <family val="1"/>
      </rPr>
      <t xml:space="preserve">Основное мероприятие 4. </t>
    </r>
    <r>
      <rPr>
        <sz val="9"/>
        <rFont val="Times New Roman"/>
        <family val="1"/>
      </rPr>
      <t xml:space="preserve"> Профилактика производственного травматизма и профессиональной заболеваемости     </t>
    </r>
  </si>
  <si>
    <r>
      <t xml:space="preserve">Основное мероприятие 5.  </t>
    </r>
    <r>
      <rPr>
        <sz val="9"/>
        <rFont val="Times New Roman"/>
        <family val="1"/>
      </rPr>
      <t>Проведение специальной оценки условий труда на рабочих местах</t>
    </r>
  </si>
  <si>
    <t>Мероприятие 3.  Ведение единой автоматизированной информационной системы "Перечень инвестиционных проектов" (далее - ЕАС)</t>
  </si>
  <si>
    <t>Субсидия из бюджета Московской области в соответствии с законом Московской области от 18.04.2008 №49/2008-ОЗ</t>
  </si>
  <si>
    <t>1-й год реализации программы        2017</t>
  </si>
  <si>
    <t>2-й год реализации программы    2018</t>
  </si>
  <si>
    <t>3-й год реализации программы    2019</t>
  </si>
  <si>
    <t>4-й год реализации программы    2020</t>
  </si>
  <si>
    <t>5-й год реализации программы    2021</t>
  </si>
  <si>
    <r>
      <rPr>
        <b/>
        <sz val="9"/>
        <rFont val="Times New Roman"/>
        <family val="1"/>
      </rPr>
      <t xml:space="preserve">Основное мероприятие 1. </t>
    </r>
    <r>
      <rPr>
        <sz val="9"/>
        <rFont val="Times New Roman"/>
        <family val="1"/>
      </rPr>
      <t xml:space="preserve">Реализация механизмов государственной поддержки субъектов малого и среднего предпринимательства </t>
    </r>
  </si>
  <si>
    <t xml:space="preserve">Средства  бюджета городского округа </t>
  </si>
  <si>
    <t>Мероприятие 1.  Оказание помощи субъектам малого и среднего предпринимательства, осуществляющим капитальный ремонт арендуемого помещения</t>
  </si>
  <si>
    <r>
      <t xml:space="preserve">Основное мероприятие 1. </t>
    </r>
    <r>
      <rPr>
        <sz val="9"/>
        <rFont val="Times New Roman"/>
        <family val="1"/>
      </rPr>
      <t xml:space="preserve">Развитие потребительского рынка и услуг на территории городского округа Домодедово                                  </t>
    </r>
  </si>
  <si>
    <r>
      <rPr>
        <b/>
        <sz val="9"/>
        <rFont val="Times New Roman"/>
        <family val="1"/>
      </rPr>
      <t>Основное мероприятие 2</t>
    </r>
    <r>
      <rPr>
        <sz val="9"/>
        <rFont val="Times New Roman"/>
        <family val="1"/>
      </rPr>
      <t xml:space="preserve">. Развитие сферы общественного питания на территории городского округа Домодедово  Московской области                                                                     </t>
    </r>
  </si>
  <si>
    <t xml:space="preserve">Всего по Подпрограмме I  </t>
  </si>
  <si>
    <t xml:space="preserve">Всего по Подпрограмме II  </t>
  </si>
  <si>
    <t>Всего по Подпрограмме III</t>
  </si>
  <si>
    <t>Всего по Подпрограмме IV</t>
  </si>
  <si>
    <t xml:space="preserve">Всего по Подпрограмме V </t>
  </si>
  <si>
    <t>Мероприятие 1.   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</si>
  <si>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 xml:space="preserve">Мероприятие 2.  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                    </t>
  </si>
  <si>
    <t xml:space="preserve">Мероприятие 3.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городского округа Домодедово           </t>
  </si>
  <si>
    <r>
      <t xml:space="preserve">Основное мероприятие 3.   </t>
    </r>
    <r>
      <rPr>
        <sz val="9"/>
        <rFont val="Times New Roman"/>
        <family val="1"/>
      </rPr>
      <t xml:space="preserve">Развитие сферы бытовых услуг на территории городского округа Домодедово Московской области                                                                     </t>
    </r>
  </si>
  <si>
    <r>
      <rPr>
        <b/>
        <sz val="9"/>
        <rFont val="Times New Roman"/>
        <family val="1"/>
      </rPr>
      <t xml:space="preserve">Основное мероприятие 2.  </t>
    </r>
    <r>
      <rPr>
        <sz val="9"/>
        <rFont val="Times New Roman"/>
        <family val="1"/>
      </rPr>
      <t xml:space="preserve"> Оказание имущественной  поддержки субъектам малого и среднего предпринимательства                                                        </t>
    </r>
  </si>
  <si>
    <t>Подпрограмма 3  «Развитие конкуренции в городском округе Домодедово на 2017-2021 годы»</t>
  </si>
  <si>
    <t>Подпрограмма 4  «Инвестиции городского округа Домодедово на 2017-2021 годы»</t>
  </si>
  <si>
    <t>Подпрограмма 1    «Развитие малого и среднего предпринимательства в городском округе Домодедово на 2017-2021 годы»</t>
  </si>
  <si>
    <t>Подпрограмма 2  «Содействие занятости населения городского округа Домодедово на 2017-2021 годы»</t>
  </si>
  <si>
    <t>Подпрограмма 5 «Развитие потребительского рынка и услуг на территории  городского округа Домодедово на 2017-2021 годы»</t>
  </si>
  <si>
    <t xml:space="preserve">Внебюджетные средства </t>
  </si>
  <si>
    <t>МКУ "Специализированная служба в сфере погребения и похоронного дела"</t>
  </si>
  <si>
    <t>Отдел сферы обращения Администрации городского округа Домодедово</t>
  </si>
  <si>
    <t xml:space="preserve">Снижение уровня официально регистрируемой безработицы до 0,48-0,51%  к 2021 году. </t>
  </si>
  <si>
    <t>Мероприятие 2. Содействие увеличению размера реальной заработной платы в соответствии с "Территориальным трехсторонним соглашением о социальном партнерстве в городском округе Домодедово на 2017-2019 годы».</t>
  </si>
  <si>
    <r>
      <t xml:space="preserve">Основное мероприятие 2. Развитие сферы общественного питания на территории городского округа Домодедово  Московской области                                        </t>
    </r>
    <r>
      <rPr>
        <sz val="9"/>
        <rFont val="Times New Roman"/>
        <family val="1"/>
      </rPr>
      <t xml:space="preserve">                             </t>
    </r>
  </si>
  <si>
    <t xml:space="preserve">Мероприятие 1. Увеличение уровня обеспеченности населения городского округа Домодедово   Московской области предприятиями общественного питания                                      </t>
  </si>
  <si>
    <t xml:space="preserve">Мероприятие 1. Увеличение уровня обеспеченности населения городского округа Домодедово  Московской области предприятиями общественного питания                                      </t>
  </si>
  <si>
    <t>средства финансирования</t>
  </si>
  <si>
    <t>Мероприятие 4.    Организация временного трудоустройства безработных граждан, испытывающих трудности в поиске работы (инвалиды, лица, освобожденные из учреждений, исполняющих наказание в виде лишения свободы, лица предпенсионного возраста (за два года до наступления возраста, дающего право выхода на  трудовую пенсию по старости), граждане, уволенные с военной службы, и члены их семей, одинокие и многодетные родители, воспитывающие несовершеннолетних детей, детей-инвалидов, граждане, подвергшиеся воздействию радиации вследствие Чернобыльской и других радиационных  аварий и катастроф)</t>
  </si>
  <si>
    <t>Мероприятие 2.   Организация  ярмарок вакансий и учебных рабочих мест</t>
  </si>
  <si>
    <t>Мероприятие 3.  Организация и проведение мероприятий по повышению престижа труда</t>
  </si>
  <si>
    <t>Мероприятие 1.  Поиск и подбор инвесторов для строительства/ реконструкции банных объектов в рамках программы "100 бань Подмосковья"</t>
  </si>
  <si>
    <t>Внебюджетные средства</t>
  </si>
  <si>
    <t xml:space="preserve">Мероприятие 1.  Увеличение уровня обеспеченности населения городского округа Домодедово  Московской области предприятиями общественного питания                                      </t>
  </si>
  <si>
    <t>Мероприятие 2.  Проведение работ по оформлению права собственности на земельные участки под кладбищами</t>
  </si>
  <si>
    <t>от 10.11.2016  № 3540</t>
  </si>
  <si>
    <t xml:space="preserve"> -</t>
  </si>
  <si>
    <t xml:space="preserve">Ежегодные затраты, установленные Министерством социального развития Московской области,  на проведение не менее 5 ярмарок вакансий  </t>
  </si>
  <si>
    <t>&gt;&gt; </t>
  </si>
  <si>
    <t>&lt;&lt; Приложение №4</t>
  </si>
  <si>
    <t>&lt;&lt;Приложение №3</t>
  </si>
  <si>
    <t>1.5.</t>
  </si>
  <si>
    <t>4.2.</t>
  </si>
  <si>
    <t>4.3.</t>
  </si>
  <si>
    <t>\</t>
  </si>
  <si>
    <t xml:space="preserve">Из расчета   материальной поддержки в размере полуторакратной величины минимального пособия по безработице  на одного несовершеннолетнего
</t>
  </si>
  <si>
    <t>Из расчета материальной поддержки  в размере, двукратной минимальной величины пособия по безработице. Срок  срочного трудового договора в соответствии с трудовым кодексом РФ ст.59 7не более 2 мес.</t>
  </si>
  <si>
    <t xml:space="preserve">Из расчета  
материальной поддержки  в размере, двукратной минимальной величины пособия по безработице. Срок  срочного трудового договора в соответствии с трудовым кодексом РФ ст.59  не более  2 мес.
</t>
  </si>
  <si>
    <t xml:space="preserve">Из расчета  
материальной поддержки  в размере, двукратной минимальной величины пособия по безработице. Срок  срочного трудового договора в соответствии с трудовым кодексом РФ ст.59 – 2 мес.
</t>
  </si>
  <si>
    <t>Доведение количества созданных рабочих мест до  2021 к 2021 году. Количество привлеченных резидентов индустриальных парков, технопарков, промышленных площадок к 2021 году составит 61 ед. Количество резидентов индустриальных парков, технопарков, промышленных площадок начавших производство к 2021 году составит - 41 ед.</t>
  </si>
  <si>
    <t>Количество вновь созданных предприятий МСП в сфере производства или услуг к 2021 году составит 320 ед.</t>
  </si>
  <si>
    <t>Уменьшение числа пострадавших в результате несчастных случаев на производстве со смертельным  исходом, в расчете на 1 000 работающих (по кругу организаций муниципальной собственности) до 0,062 ед. к 2021 году.</t>
  </si>
  <si>
    <t>Мероприятие 1. Рассмотрение обращений и жалоб, консультация граждан по вопросам защиты прав потребителей</t>
  </si>
  <si>
    <t xml:space="preserve">Мероприятие 2. Обращение в суды по вопросу защиты прав потребителей </t>
  </si>
  <si>
    <r>
      <rPr>
        <b/>
        <sz val="9"/>
        <rFont val="Times New Roman"/>
        <family val="1"/>
      </rPr>
      <t>Основное мероприятие 7.</t>
    </r>
    <r>
      <rPr>
        <sz val="9"/>
        <rFont val="Times New Roman"/>
        <family val="1"/>
      </rPr>
      <t xml:space="preserve"> Участие в организации региональной системы защиты прав потребителей </t>
    </r>
  </si>
  <si>
    <t>Мероприятие 4. Участие в организации региональной системы защиты прав потребителей</t>
  </si>
  <si>
    <t>Мероприятие 5. Рассмотрение обращений и жалоб, консультация граждан по вопросам защиты прав потребителей</t>
  </si>
  <si>
    <t>2019-2021 гг.</t>
  </si>
  <si>
    <t xml:space="preserve">Мероприятие 6. Обращение в суды по вопросу защиты прав потребителей </t>
  </si>
  <si>
    <t>1.6.</t>
  </si>
  <si>
    <t xml:space="preserve">Увеличение среднемесячной  заработной платы работников организаций, не относящихся к субъектам малого предпринимательства до 105,9% к 2021 году. Зарплата без долгов – Задолженность по выплате заработной платы (кол-во организаций; численность работников, сумма задолженности) - к 2021 году 0 руб. </t>
  </si>
  <si>
    <t>Количество введенных банных объектов по программе " 100 бань Подмосковья" - 2 к 2021 году</t>
  </si>
  <si>
    <t xml:space="preserve">Наличие на территории г.о. Домодедово МКУ "Специализированная служба в сфере погребения и похоронного дела" к 2021 году - 1 учреждение </t>
  </si>
  <si>
    <t xml:space="preserve">Основное мероприятие 2.  Реализация требований Стандарта развития конкуренции в Московской области
</t>
  </si>
  <si>
    <t xml:space="preserve">Основное мероприятие 1.    Формирования перечня приоритеных   площадок для потенциальных инвесторов </t>
  </si>
  <si>
    <t>Мероприятие 1.                                               Организация временного трудоустройства несовершеннолетних граждан в возрасте от 14 до 18 лет в свободное от учебы время</t>
  </si>
  <si>
    <t>Мероприятие 1.                                                 Профессиональное обучение и дополнительное профессиональное образование безработных граждан</t>
  </si>
  <si>
    <t>Мероприятие 2.                                                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</t>
  </si>
  <si>
    <t>Мероприятие 4. Социальная адаптация безработных граждан</t>
  </si>
  <si>
    <t>Мероприятие 5. Информирование о положении на рынке труда</t>
  </si>
  <si>
    <t>Мероприятие 3.                                                          Организация временного трудоустройства безработных граждан в возрасте от 18 до 20 лет, имеющих среднее профессиональное образование и ищущих работу впервые</t>
  </si>
  <si>
    <t>Мероприятие 1. Организация временного трудоустройства несовершеннолетних граждан в возрасте от 14 до 18 лет в свободное от учебы время</t>
  </si>
  <si>
    <t>Мероприятие 2.  Организация оплачиваемых общественных работ</t>
  </si>
  <si>
    <t>Мероприятие 3.   Организация временного трудоустройства безработных граждан в возрасте от 18 до 20 лет, имеющих среднее профессиональное образование и ищущих работу впервые</t>
  </si>
  <si>
    <t>Мероприятие 1. Профессиональное обучение и дополнительное профессиональное образование безработных граждан</t>
  </si>
  <si>
    <t>Мероприятие 2.   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</t>
  </si>
  <si>
    <t>Мероприятие 3.  Профессиональное обучение и дополнительное профессиональное образование женщин в период отпуска по уходу за ребенком по достижении им возраста 3-х лет</t>
  </si>
  <si>
    <t>Мероприятие5. Информирование о положении на рынке труда</t>
  </si>
  <si>
    <t>80,4 тыс.руб.х 6 чел. = 480 тыс.руб. - на основании бюджетной сметы Министерства социального развития Московской области</t>
  </si>
  <si>
    <t>15,5 тыс.руб.х81 чел.= 1 255,5 тыс. руб. Сумма может меняться в результате проведенных конкурсных процедур</t>
  </si>
  <si>
    <t>14,5 тыс. руб.х 10 чел. = 145 тыс. руб., где 14,5 тыс. руб.- сумма на 1 женщину на основании бюджетной сметы Министерства социального развития Московской области</t>
  </si>
  <si>
    <t>779,1 руб.х67 чел. = 52 200 руб. на основании бюджетной сметы Министерства социального развития Московской области</t>
  </si>
  <si>
    <t>Печатание информационных буклетов, финансирование на основании бюджетной сметы Министерства социального развития Московской области</t>
  </si>
  <si>
    <t xml:space="preserve">Основное мероприятие 7. Участие в организации региональной системы защиты прав потребителей </t>
  </si>
  <si>
    <t>7.1.</t>
  </si>
  <si>
    <t>7.2.</t>
  </si>
  <si>
    <t>Снижение доли обращений по вопросу защиты прав потребителей от общего количества поступивших обращений до 2,4% к 2021 году</t>
  </si>
  <si>
    <t xml:space="preserve">Создаем рабочие места в малом бизнесе. Отношение численности работников МСП к численности населения к 2021 году составит 12,46%. Доля среднесписочной численности рабтников (без внешних совместителей)  малых и средних предприятий в среднесписочной численности работников (без внешних совместителей) всех предприятий и организаций  к 2021 году достигнет 28,4%                   </t>
  </si>
  <si>
    <t xml:space="preserve">Доля обоснованных, частично обоснованных жалоб в Федеральную антимонопольную службу (от общего количества опубликованных торгов) - 1,2%.  Снижение доли несостоявшихся торгов от общего количества объявленных торгов до 16,0% к 2021 году. Увеличение доли общей экономии денежных средств от общей суммы объявленных торгов до 11% к 2021 году. Увеличение среднего количества участников на торгах  4,4 единиц к 2021 году. Доля  закупок среди субъектов малого предпринимательства, социально 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- 31%. </t>
  </si>
  <si>
    <t>Обеспеченность населения услугами общественного питания к 2021 году составит 50 пос.мест.  Прирост посадочных мест на объектах общественного питания до 8713 пос.мест к 2021 году</t>
  </si>
  <si>
    <t>Прирост рабочих мест на объектах бытовых услуг к 2021 году составит 5277 раб.места</t>
  </si>
  <si>
    <t>Доведение доли кладбищ, соответствующих требованиям Порядка деятельности общественных кладбищ до 100% к 2021 году. Инвентаризация мест захоронения к 2021 году составит 100%</t>
  </si>
  <si>
    <t>Малый бизнес большого региона. Прирост количества субъектов малого и среднего предпринимательства на 10 тыс. населения к 2021 году составит 116,96 ед. Число субъектов МСП в расчете на 10 тыс. человек населения к 2021 году составит 452,73 ед. Количество малых и средних предприятий на 1000 жителей к 2018 году составит 15 ед.</t>
  </si>
  <si>
    <t>Территория промышленного роста. Заполнение промышленных площадок, индустриальных парков к 2021 году составит 97%. Инвестируй в Подмосковье - Объем инвестиций, привлеченных в основной капитал (без учета бюджетных инвестиций и жилищного строительства) к 2021 году на душу населения – 182,26 тыс. рублей. Количество созданных новых индустриальных парков, технопарков, площадок – к 2021 году составит 1 ед. Объем инвестиций, привлеченный в основной капитал  по инвестиционным проектам (без учета бюджетных инвестиций), находящимся в системе ЕАС ПИП в 2018 году составит 21 500 млн.руб. Процент заполняемости индустриального парка к 2018 году составит 75%.</t>
  </si>
  <si>
    <t>Увеличение обеспеченности населения площадью торговых объектов составит  1135,3 кв.м на 1000 жителей к 2021 году. Количество проведенных ярмарок на одно место, включенное в сводный перечень мест для проведения ярмарок к 2021 году составит 25 ед. Количество доставок товаров автолавками и автомагазинами в сельские населенные пункты городского округа Домодедово к 2021 году составит 2 ед. в неделю. Доля ликвидированных розничных рынков, несоответствующих требованиям законодательства, от общего количества выявленных несанкционированных к 2021 году составит 100 процентов.  Количество введенных объектов по продаже отечественной сельскохозяйственной продукции «Подмосковный фермер» к 2021 году составит 2 ед. Доля обслуживаемых населенных пунктов от общего числа населенных пунктов муниципального образования, соответствующих критериям отбора получателей субсидии на частичную компенсацию транспортных расходов организаций и индивидуальных предпринимателей по доставке продовольственных и не продовольственных товаров в сельские населенные пункты муниципального образования к 2021 году составит 70 процентов. Ликвидация незаконных нестационарных объектов к 2021 году составит 1 200 баллов.  Цивилизованная торговля - Эффективность работы органов местного самоуправления по организации торговой деятельности к 2018 году составит 188 баллов.</t>
  </si>
  <si>
    <t>Мероприятие 3.                                       Профессиональное обучение и дополнительное профессиональное образование женщин в период отпуска по уходу за ребенком по достижению им возраста 3-х лет</t>
  </si>
  <si>
    <t xml:space="preserve">Мероприятие 1.   Содействие самозанятости безработных граждан </t>
  </si>
  <si>
    <t>155 чел.*17839=2765 руб.</t>
  </si>
  <si>
    <t>2019 - 2021 гг.</t>
  </si>
  <si>
    <r>
      <t xml:space="preserve">Основное мероприятие 6. </t>
    </r>
    <r>
      <rPr>
        <sz val="9"/>
        <rFont val="Times New Roman"/>
        <family val="1"/>
      </rPr>
      <t>Приведение кладбищ  городского округа в соответствие с Порядком деятельности общественных кладбищ и крематориев на территории городского округа Домодедово    Московской области</t>
    </r>
  </si>
  <si>
    <t>5.1</t>
  </si>
  <si>
    <t>Мероприятие 3. Инвентаризация мест захоронения и установка ограждений на кладбищах - приобретение материалов</t>
  </si>
  <si>
    <r>
      <t xml:space="preserve">Основное мероприятие 5. Реализация губернаторской программы "100 бань Подмосковья" на территории городского округа Домодедово  Московской области                                         </t>
    </r>
    <r>
      <rPr>
        <sz val="9"/>
        <color indexed="10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</t>
    </r>
  </si>
  <si>
    <t>Основное мероприятие 4. Обеспечение деятельности МКУ "Специализированная служба в сфере погребения и  похоронного дела"</t>
  </si>
  <si>
    <t>Мероприятие 3.Организация и проведение мероприятий по повышению престижа труда</t>
  </si>
  <si>
    <t xml:space="preserve">Основное мероприятие 2. Оказание имущественной  поддержки субъектам малого и среднего предпринимательства                                                        </t>
  </si>
  <si>
    <t>Мероприятие 2.Проведение работ по оформлению права собственности на земельные участки под кладбищами</t>
  </si>
  <si>
    <t>Основное мероприятие 6. Приведение кладбищ 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</t>
  </si>
  <si>
    <t>Мероприятие 3.  Инвентаризация мест захоронения и установка ограждений на кладбищах - приобретение материалов</t>
  </si>
  <si>
    <r>
      <t xml:space="preserve">Основное мероприятие 4. </t>
    </r>
    <r>
      <rPr>
        <sz val="9"/>
        <rFont val="Times New Roman"/>
        <family val="1"/>
      </rPr>
      <t>Обеспечение деятельности МКУ "Специализированная служба в сфере погребения и  похоронного дела"</t>
    </r>
  </si>
  <si>
    <r>
      <rPr>
        <b/>
        <sz val="9"/>
        <rFont val="Times New Roman"/>
        <family val="1"/>
      </rPr>
      <t>Основное мероприятие 5</t>
    </r>
    <r>
      <rPr>
        <sz val="9"/>
        <rFont val="Times New Roman"/>
        <family val="1"/>
      </rPr>
      <t xml:space="preserve">. Реализация губернаторской программы "100 бань Подмосковья" на территории городского округа Домодедово Московской области                                                                                      </t>
    </r>
  </si>
  <si>
    <t>Мероприятие 4.  Организация временного трудоустройства безработных граждан, испытывающих трудности в поиске работы (инвалиды, лица, освобожденные из учреждений, исполняющих наказание в виде лишения свободы, лица предпенсионного возраста (за два года до наступления возраста, дающего право выхода на  трудовую пенсию по старости), граждане, уволенные с военной службы, и члены их семей, одинокие и многодетные родители, воспитывающие несовершеннолетних детей, детей-инвалидов, граждане, подвергшиеся воздействию радиации вследствие Чернобыльской и других радиационных  аварий и катастроф)</t>
  </si>
  <si>
    <t>Мероприятие 1.  Содействие самозанятости безработных граждан</t>
  </si>
  <si>
    <t>Мероприятие 2.      Организация  ярмарок вакансий и учебных рабочих мест</t>
  </si>
  <si>
    <t xml:space="preserve">Обоснование объема финансовых ресурсов, необходимых для реализации  муниципальной программы городского округа Домодедово  "Предпринимательство городского округа Домодедово  на 2017-2021 годы"    </t>
  </si>
  <si>
    <r>
      <t xml:space="preserve">Приложение № 1 к постановлению Администрации                                                       городского округа Домодедово                                                                                                                от 31.12.2019 № 2786 </t>
    </r>
    <r>
      <rPr>
        <sz val="11"/>
        <color indexed="9"/>
        <rFont val="Times New Roman"/>
        <family val="1"/>
      </rPr>
      <t>№ 1</t>
    </r>
    <r>
      <rPr>
        <sz val="11"/>
        <rFont val="Times New Roman"/>
        <family val="1"/>
      </rPr>
      <t xml:space="preserve">                  </t>
    </r>
  </si>
  <si>
    <t>Приложение №2 к постановлению Администрации                                                                                                                                                       городского округа Домодедово                                                                                                                                                                               от 31.12.2019 № 2786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</si>
</sst>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\ &quot;₽&quot;"/>
    <numFmt numFmtId="196" formatCode="0.000"/>
  </numFmts>
  <fonts count="5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 wrapText="1"/>
    </xf>
    <xf numFmtId="4" fontId="1" fillId="33" borderId="0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0" xfId="0" applyNumberFormat="1" applyFont="1" applyFill="1" applyBorder="1" applyAlignment="1">
      <alignment horizontal="right" vertical="center" wrapText="1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/>
    </xf>
    <xf numFmtId="0" fontId="1" fillId="34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2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center" wrapText="1"/>
    </xf>
    <xf numFmtId="4" fontId="1" fillId="33" borderId="13" xfId="0" applyNumberFormat="1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/>
    </xf>
    <xf numFmtId="0" fontId="9" fillId="33" borderId="17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7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4" fontId="52" fillId="33" borderId="17" xfId="0" applyNumberFormat="1" applyFont="1" applyFill="1" applyBorder="1" applyAlignment="1">
      <alignment horizontal="left" vertical="center" wrapText="1"/>
    </xf>
    <xf numFmtId="4" fontId="52" fillId="33" borderId="15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16" fontId="2" fillId="33" borderId="10" xfId="0" applyNumberFormat="1" applyFont="1" applyFill="1" applyBorder="1" applyAlignment="1">
      <alignment horizontal="center" vertical="center" wrapText="1"/>
    </xf>
    <xf numFmtId="16" fontId="1" fillId="33" borderId="17" xfId="0" applyNumberFormat="1" applyFont="1" applyFill="1" applyBorder="1" applyAlignment="1">
      <alignment horizontal="center" vertical="center" wrapText="1"/>
    </xf>
    <xf numFmtId="16" fontId="1" fillId="33" borderId="14" xfId="0" applyNumberFormat="1" applyFont="1" applyFill="1" applyBorder="1" applyAlignment="1">
      <alignment horizontal="center" vertical="center" wrapText="1"/>
    </xf>
    <xf numFmtId="16" fontId="1" fillId="33" borderId="15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urygina\AppData\Local\Microsoft\Windows\Temporary%20Internet%20Files\Content.MSO\&#1050;&#1086;&#1087;&#1080;&#1103;%20&#1042;&#1067;&#1061;&#1054;&#1044;%20&#1060;&#1048;&#1053;&#1040;&#1051;%20&#1060;&#1080;&#1085;&#1072;&#1085;&#1089;&#1080;&#1088;&#1086;&#1074;&#1072;&#1085;&#1080;&#1077;%20&#1080;%20&#1087;&#1086;&#1082;&#1072;&#1079;&#1072;&#1090;&#1077;&#1083;&#1080;%20-%209%20&#1084;&#1077;&#1089;.%202019%20&#1075;&#1086;&#1076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Финансирование"/>
    </sheetNames>
    <sheetDataSet>
      <sheetData sheetId="1">
        <row r="57">
          <cell r="D57">
            <v>5899.26</v>
          </cell>
        </row>
        <row r="104">
          <cell r="D104">
            <v>673.55</v>
          </cell>
        </row>
        <row r="114">
          <cell r="D114">
            <v>7.49</v>
          </cell>
        </row>
        <row r="154">
          <cell r="D154">
            <v>1155</v>
          </cell>
        </row>
        <row r="159">
          <cell r="D159">
            <v>1056</v>
          </cell>
        </row>
        <row r="378">
          <cell r="D378">
            <v>40422</v>
          </cell>
        </row>
        <row r="383">
          <cell r="D383">
            <v>14959.12</v>
          </cell>
        </row>
        <row r="388">
          <cell r="D388">
            <v>11424.88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6.00390625" style="1" customWidth="1"/>
    <col min="2" max="2" width="29.7109375" style="1" customWidth="1"/>
    <col min="3" max="3" width="29.28125" style="1" customWidth="1"/>
    <col min="4" max="4" width="10.421875" style="1" customWidth="1"/>
    <col min="5" max="5" width="10.7109375" style="1" customWidth="1"/>
    <col min="6" max="6" width="9.57421875" style="1" customWidth="1"/>
    <col min="7" max="9" width="9.7109375" style="1" customWidth="1"/>
    <col min="10" max="10" width="29.421875" style="1" customWidth="1"/>
    <col min="11" max="11" width="15.57421875" style="1" customWidth="1"/>
    <col min="12" max="16384" width="9.140625" style="1" customWidth="1"/>
  </cols>
  <sheetData>
    <row r="1" spans="5:11" ht="51" customHeight="1">
      <c r="E1" s="91" t="s">
        <v>248</v>
      </c>
      <c r="F1" s="91"/>
      <c r="G1" s="91"/>
      <c r="H1" s="91"/>
      <c r="I1" s="91"/>
      <c r="J1" s="91"/>
      <c r="K1" s="11"/>
    </row>
    <row r="2" spans="5:10" ht="15">
      <c r="E2" s="53"/>
      <c r="F2" s="53"/>
      <c r="G2" s="53"/>
      <c r="H2" s="53"/>
      <c r="I2" s="53"/>
      <c r="J2" s="37"/>
    </row>
    <row r="3" spans="5:10" ht="15.75" customHeight="1">
      <c r="E3" s="121" t="s">
        <v>173</v>
      </c>
      <c r="F3" s="122"/>
      <c r="G3" s="122"/>
      <c r="H3" s="122"/>
      <c r="I3" s="122"/>
      <c r="J3" s="7"/>
    </row>
    <row r="4" spans="5:10" ht="15.75" customHeight="1">
      <c r="E4" s="121" t="s">
        <v>51</v>
      </c>
      <c r="F4" s="121"/>
      <c r="G4" s="121"/>
      <c r="H4" s="121"/>
      <c r="I4" s="121"/>
      <c r="J4" s="121"/>
    </row>
    <row r="5" spans="5:10" ht="15.75" customHeight="1">
      <c r="E5" s="121" t="s">
        <v>79</v>
      </c>
      <c r="F5" s="121"/>
      <c r="G5" s="121"/>
      <c r="H5" s="121"/>
      <c r="I5" s="121"/>
      <c r="J5" s="121"/>
    </row>
    <row r="6" spans="5:10" ht="15.75" customHeight="1">
      <c r="E6" s="121" t="s">
        <v>54</v>
      </c>
      <c r="F6" s="121"/>
      <c r="G6" s="121"/>
      <c r="H6" s="121"/>
      <c r="I6" s="121"/>
      <c r="J6" s="121"/>
    </row>
    <row r="7" spans="5:10" ht="15.75" customHeight="1">
      <c r="E7" s="121" t="s">
        <v>168</v>
      </c>
      <c r="F7" s="121"/>
      <c r="G7" s="121"/>
      <c r="H7" s="121"/>
      <c r="I7" s="121"/>
      <c r="J7" s="121"/>
    </row>
    <row r="8" spans="7:10" ht="15">
      <c r="G8" s="91"/>
      <c r="H8" s="91"/>
      <c r="I8" s="91"/>
      <c r="J8" s="91"/>
    </row>
    <row r="9" spans="1:10" s="6" customFormat="1" ht="38.25" customHeight="1">
      <c r="A9" s="129" t="s">
        <v>247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25.5" customHeight="1">
      <c r="A10" s="75" t="s">
        <v>110</v>
      </c>
      <c r="B10" s="75" t="s">
        <v>111</v>
      </c>
      <c r="C10" s="75" t="s">
        <v>112</v>
      </c>
      <c r="D10" s="126" t="s">
        <v>113</v>
      </c>
      <c r="E10" s="127"/>
      <c r="F10" s="127"/>
      <c r="G10" s="127"/>
      <c r="H10" s="127"/>
      <c r="I10" s="128"/>
      <c r="J10" s="75" t="s">
        <v>114</v>
      </c>
    </row>
    <row r="11" spans="1:10" ht="71.25" customHeight="1">
      <c r="A11" s="77"/>
      <c r="B11" s="77"/>
      <c r="C11" s="77"/>
      <c r="D11" s="56" t="s">
        <v>8</v>
      </c>
      <c r="E11" s="56" t="s">
        <v>127</v>
      </c>
      <c r="F11" s="56" t="s">
        <v>128</v>
      </c>
      <c r="G11" s="56" t="s">
        <v>129</v>
      </c>
      <c r="H11" s="56" t="s">
        <v>130</v>
      </c>
      <c r="I11" s="56" t="s">
        <v>131</v>
      </c>
      <c r="J11" s="77"/>
    </row>
    <row r="12" spans="1:10" s="8" customFormat="1" ht="12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41">
        <v>10</v>
      </c>
    </row>
    <row r="13" spans="1:10" s="5" customFormat="1" ht="25.5" customHeight="1">
      <c r="A13" s="111" t="s">
        <v>149</v>
      </c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ht="20.25" customHeight="1">
      <c r="A14" s="119" t="s">
        <v>132</v>
      </c>
      <c r="B14" s="60" t="s">
        <v>8</v>
      </c>
      <c r="C14" s="105" t="s">
        <v>115</v>
      </c>
      <c r="D14" s="2">
        <f aca="true" t="shared" si="0" ref="D14:I14">D15+D16</f>
        <v>6350</v>
      </c>
      <c r="E14" s="2">
        <f t="shared" si="0"/>
        <v>2350</v>
      </c>
      <c r="F14" s="2">
        <f t="shared" si="0"/>
        <v>1000</v>
      </c>
      <c r="G14" s="2">
        <f t="shared" si="0"/>
        <v>1000</v>
      </c>
      <c r="H14" s="2">
        <f t="shared" si="0"/>
        <v>1000</v>
      </c>
      <c r="I14" s="2">
        <f t="shared" si="0"/>
        <v>1000</v>
      </c>
      <c r="J14" s="119"/>
    </row>
    <row r="15" spans="1:10" ht="22.5" customHeight="1">
      <c r="A15" s="119"/>
      <c r="B15" s="60" t="s">
        <v>14</v>
      </c>
      <c r="C15" s="106"/>
      <c r="D15" s="2">
        <f aca="true" t="shared" si="1" ref="D15:I15">D18</f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119"/>
    </row>
    <row r="16" spans="1:10" ht="24" customHeight="1">
      <c r="A16" s="119"/>
      <c r="B16" s="60" t="s">
        <v>133</v>
      </c>
      <c r="C16" s="107"/>
      <c r="D16" s="2">
        <f aca="true" t="shared" si="2" ref="D16:I16">D19+D22+D25</f>
        <v>6350</v>
      </c>
      <c r="E16" s="2">
        <f t="shared" si="2"/>
        <v>2350</v>
      </c>
      <c r="F16" s="2">
        <f t="shared" si="2"/>
        <v>1000</v>
      </c>
      <c r="G16" s="2">
        <f t="shared" si="2"/>
        <v>1000</v>
      </c>
      <c r="H16" s="2">
        <f t="shared" si="2"/>
        <v>1000</v>
      </c>
      <c r="I16" s="2">
        <f t="shared" si="2"/>
        <v>1000</v>
      </c>
      <c r="J16" s="119"/>
    </row>
    <row r="17" spans="1:10" ht="18.75" customHeight="1">
      <c r="A17" s="119" t="s">
        <v>10</v>
      </c>
      <c r="B17" s="60" t="s">
        <v>8</v>
      </c>
      <c r="C17" s="105" t="s">
        <v>115</v>
      </c>
      <c r="D17" s="2">
        <f aca="true" t="shared" si="3" ref="D17:I17">D19+D18</f>
        <v>3550</v>
      </c>
      <c r="E17" s="2">
        <f t="shared" si="3"/>
        <v>1550</v>
      </c>
      <c r="F17" s="2">
        <f t="shared" si="3"/>
        <v>500</v>
      </c>
      <c r="G17" s="2">
        <f t="shared" si="3"/>
        <v>500</v>
      </c>
      <c r="H17" s="2">
        <f t="shared" si="3"/>
        <v>500</v>
      </c>
      <c r="I17" s="2">
        <f t="shared" si="3"/>
        <v>500</v>
      </c>
      <c r="J17" s="105"/>
    </row>
    <row r="18" spans="1:10" ht="26.25" customHeight="1">
      <c r="A18" s="119"/>
      <c r="B18" s="60" t="s">
        <v>14</v>
      </c>
      <c r="C18" s="106"/>
      <c r="D18" s="2">
        <f>SUM(E18:F18)</f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06"/>
    </row>
    <row r="19" spans="1:10" ht="27" customHeight="1">
      <c r="A19" s="119"/>
      <c r="B19" s="60" t="s">
        <v>15</v>
      </c>
      <c r="C19" s="107"/>
      <c r="D19" s="2">
        <f>SUM(E19:I19)</f>
        <v>3550</v>
      </c>
      <c r="E19" s="2">
        <v>1550</v>
      </c>
      <c r="F19" s="2">
        <v>500</v>
      </c>
      <c r="G19" s="2">
        <v>500</v>
      </c>
      <c r="H19" s="2">
        <v>500</v>
      </c>
      <c r="I19" s="2">
        <v>500</v>
      </c>
      <c r="J19" s="106"/>
    </row>
    <row r="20" spans="1:10" ht="19.5" customHeight="1">
      <c r="A20" s="119" t="s">
        <v>40</v>
      </c>
      <c r="B20" s="60" t="s">
        <v>8</v>
      </c>
      <c r="C20" s="105" t="s">
        <v>115</v>
      </c>
      <c r="D20" s="2">
        <f aca="true" t="shared" si="4" ref="D20:I20">SUM(D21:D22)</f>
        <v>300</v>
      </c>
      <c r="E20" s="2">
        <f t="shared" si="4"/>
        <v>300</v>
      </c>
      <c r="F20" s="2">
        <f t="shared" si="4"/>
        <v>0</v>
      </c>
      <c r="G20" s="2">
        <f t="shared" si="4"/>
        <v>0</v>
      </c>
      <c r="H20" s="2">
        <f t="shared" si="4"/>
        <v>0</v>
      </c>
      <c r="I20" s="2">
        <f t="shared" si="4"/>
        <v>0</v>
      </c>
      <c r="J20" s="105"/>
    </row>
    <row r="21" spans="1:10" ht="22.5" customHeight="1">
      <c r="A21" s="119"/>
      <c r="B21" s="60" t="s">
        <v>14</v>
      </c>
      <c r="C21" s="106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106"/>
    </row>
    <row r="22" spans="1:10" ht="22.5" customHeight="1">
      <c r="A22" s="119"/>
      <c r="B22" s="60" t="s">
        <v>15</v>
      </c>
      <c r="C22" s="107"/>
      <c r="D22" s="2">
        <f>SUM(E22:I22)</f>
        <v>300</v>
      </c>
      <c r="E22" s="2">
        <v>300</v>
      </c>
      <c r="F22" s="2">
        <v>0</v>
      </c>
      <c r="G22" s="2">
        <v>0</v>
      </c>
      <c r="H22" s="2">
        <v>0</v>
      </c>
      <c r="I22" s="2">
        <v>0</v>
      </c>
      <c r="J22" s="106"/>
    </row>
    <row r="23" spans="1:10" ht="25.5" customHeight="1">
      <c r="A23" s="119" t="s">
        <v>41</v>
      </c>
      <c r="B23" s="60" t="s">
        <v>8</v>
      </c>
      <c r="C23" s="105" t="s">
        <v>116</v>
      </c>
      <c r="D23" s="2">
        <f>SUM(E23:F23)</f>
        <v>1000</v>
      </c>
      <c r="E23" s="2">
        <v>500</v>
      </c>
      <c r="F23" s="2">
        <f>F25</f>
        <v>500</v>
      </c>
      <c r="G23" s="2">
        <f>G25</f>
        <v>500</v>
      </c>
      <c r="H23" s="2">
        <f>H25</f>
        <v>500</v>
      </c>
      <c r="I23" s="2">
        <f>I25</f>
        <v>500</v>
      </c>
      <c r="J23" s="38"/>
    </row>
    <row r="24" spans="1:10" ht="25.5" customHeight="1">
      <c r="A24" s="119"/>
      <c r="B24" s="60" t="s">
        <v>14</v>
      </c>
      <c r="C24" s="106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38"/>
    </row>
    <row r="25" spans="1:10" ht="26.25" customHeight="1">
      <c r="A25" s="119"/>
      <c r="B25" s="60" t="s">
        <v>15</v>
      </c>
      <c r="C25" s="107"/>
      <c r="D25" s="2">
        <f>SUM(E25:I25)</f>
        <v>2500</v>
      </c>
      <c r="E25" s="2">
        <v>500</v>
      </c>
      <c r="F25" s="2">
        <v>500</v>
      </c>
      <c r="G25" s="2">
        <v>500</v>
      </c>
      <c r="H25" s="2">
        <v>500</v>
      </c>
      <c r="I25" s="2">
        <v>500</v>
      </c>
      <c r="J25" s="39"/>
    </row>
    <row r="26" spans="1:10" ht="16.5" customHeight="1">
      <c r="A26" s="119" t="s">
        <v>146</v>
      </c>
      <c r="B26" s="60" t="s">
        <v>8</v>
      </c>
      <c r="C26" s="75"/>
      <c r="D26" s="2">
        <f aca="true" t="shared" si="5" ref="D26:I26">D27</f>
        <v>44002</v>
      </c>
      <c r="E26" s="2">
        <f t="shared" si="5"/>
        <v>12122</v>
      </c>
      <c r="F26" s="2">
        <f>F27</f>
        <v>11880</v>
      </c>
      <c r="G26" s="2">
        <f t="shared" si="5"/>
        <v>8000</v>
      </c>
      <c r="H26" s="2">
        <f t="shared" si="5"/>
        <v>6000</v>
      </c>
      <c r="I26" s="2">
        <f t="shared" si="5"/>
        <v>6000</v>
      </c>
      <c r="J26" s="119"/>
    </row>
    <row r="27" spans="1:10" ht="12">
      <c r="A27" s="119"/>
      <c r="B27" s="60" t="s">
        <v>2</v>
      </c>
      <c r="C27" s="77"/>
      <c r="D27" s="2">
        <f>SUM(E27:I27)</f>
        <v>44002</v>
      </c>
      <c r="E27" s="2">
        <f>E29+E31</f>
        <v>12122</v>
      </c>
      <c r="F27" s="2">
        <f>F29+F31</f>
        <v>11880</v>
      </c>
      <c r="G27" s="2">
        <f>G29+G31</f>
        <v>8000</v>
      </c>
      <c r="H27" s="2">
        <f>H29+H31</f>
        <v>6000</v>
      </c>
      <c r="I27" s="2">
        <f>I29+I31</f>
        <v>6000</v>
      </c>
      <c r="J27" s="119"/>
    </row>
    <row r="28" spans="1:10" ht="17.25" customHeight="1">
      <c r="A28" s="119" t="s">
        <v>134</v>
      </c>
      <c r="B28" s="60" t="s">
        <v>8</v>
      </c>
      <c r="C28" s="105" t="s">
        <v>117</v>
      </c>
      <c r="D28" s="2">
        <f>SUM(E28:I28)</f>
        <v>14100.74</v>
      </c>
      <c r="E28" s="2">
        <f>E29</f>
        <v>3000</v>
      </c>
      <c r="F28" s="2">
        <f>F29</f>
        <v>3000</v>
      </c>
      <c r="G28" s="2">
        <f>G29</f>
        <v>2100.74</v>
      </c>
      <c r="H28" s="2">
        <f>H29</f>
        <v>3000</v>
      </c>
      <c r="I28" s="2">
        <f>I29</f>
        <v>3000</v>
      </c>
      <c r="J28" s="123"/>
    </row>
    <row r="29" spans="1:10" ht="29.25" customHeight="1">
      <c r="A29" s="119"/>
      <c r="B29" s="60" t="s">
        <v>2</v>
      </c>
      <c r="C29" s="107"/>
      <c r="D29" s="2">
        <f>SUM(E29:I29)</f>
        <v>14100.74</v>
      </c>
      <c r="E29" s="2">
        <v>3000</v>
      </c>
      <c r="F29" s="2">
        <v>3000</v>
      </c>
      <c r="G29" s="2">
        <f>'Мероприятия оконч '!$I$28</f>
        <v>2100.74</v>
      </c>
      <c r="H29" s="2">
        <v>3000</v>
      </c>
      <c r="I29" s="2">
        <v>3000</v>
      </c>
      <c r="J29" s="124"/>
    </row>
    <row r="30" spans="1:10" ht="29.25" customHeight="1">
      <c r="A30" s="119" t="s">
        <v>118</v>
      </c>
      <c r="B30" s="60" t="s">
        <v>8</v>
      </c>
      <c r="C30" s="105" t="s">
        <v>119</v>
      </c>
      <c r="D30" s="2">
        <f>SUM(E30:I30)</f>
        <v>29901.260000000002</v>
      </c>
      <c r="E30" s="2">
        <f>E31</f>
        <v>9122</v>
      </c>
      <c r="F30" s="2">
        <f>F31</f>
        <v>8880</v>
      </c>
      <c r="G30" s="2">
        <f>G31</f>
        <v>5899.26</v>
      </c>
      <c r="H30" s="2">
        <f>H31</f>
        <v>3000</v>
      </c>
      <c r="I30" s="2">
        <f>I31</f>
        <v>3000</v>
      </c>
      <c r="J30" s="124"/>
    </row>
    <row r="31" spans="1:10" ht="101.25" customHeight="1">
      <c r="A31" s="119"/>
      <c r="B31" s="60" t="s">
        <v>2</v>
      </c>
      <c r="C31" s="107"/>
      <c r="D31" s="2">
        <f>SUM(E31:I31)</f>
        <v>29901.260000000002</v>
      </c>
      <c r="E31" s="2">
        <v>9122</v>
      </c>
      <c r="F31" s="2">
        <v>8880</v>
      </c>
      <c r="G31" s="2">
        <f>'Мероприятия оконч '!$I$30</f>
        <v>5899.26</v>
      </c>
      <c r="H31" s="2">
        <v>3000</v>
      </c>
      <c r="I31" s="2">
        <v>3000</v>
      </c>
      <c r="J31" s="125"/>
    </row>
    <row r="32" spans="1:10" ht="21" customHeight="1">
      <c r="A32" s="105" t="s">
        <v>99</v>
      </c>
      <c r="B32" s="60" t="s">
        <v>8</v>
      </c>
      <c r="C32" s="75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40"/>
    </row>
    <row r="33" spans="1:10" ht="37.5" customHeight="1">
      <c r="A33" s="107"/>
      <c r="B33" s="60" t="s">
        <v>2</v>
      </c>
      <c r="C33" s="77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40"/>
    </row>
    <row r="34" spans="1:10" ht="23.25" customHeight="1">
      <c r="A34" s="114" t="s">
        <v>120</v>
      </c>
      <c r="B34" s="60" t="s">
        <v>8</v>
      </c>
      <c r="C34" s="75"/>
      <c r="D34" s="92" t="s">
        <v>9</v>
      </c>
      <c r="E34" s="93"/>
      <c r="F34" s="93"/>
      <c r="G34" s="93"/>
      <c r="H34" s="93"/>
      <c r="I34" s="94"/>
      <c r="J34" s="119"/>
    </row>
    <row r="35" spans="1:10" ht="30.75" customHeight="1">
      <c r="A35" s="114"/>
      <c r="B35" s="60" t="s">
        <v>15</v>
      </c>
      <c r="C35" s="77"/>
      <c r="D35" s="98"/>
      <c r="E35" s="99"/>
      <c r="F35" s="99"/>
      <c r="G35" s="99"/>
      <c r="H35" s="99"/>
      <c r="I35" s="100"/>
      <c r="J35" s="119"/>
    </row>
    <row r="36" spans="1:10" ht="29.25" customHeight="1">
      <c r="A36" s="119" t="s">
        <v>121</v>
      </c>
      <c r="B36" s="60" t="s">
        <v>8</v>
      </c>
      <c r="C36" s="105" t="s">
        <v>9</v>
      </c>
      <c r="D36" s="28">
        <f>D37</f>
        <v>150</v>
      </c>
      <c r="E36" s="28">
        <f>E37</f>
        <v>150</v>
      </c>
      <c r="F36" s="101" t="s">
        <v>9</v>
      </c>
      <c r="G36" s="101"/>
      <c r="H36" s="101"/>
      <c r="I36" s="102"/>
      <c r="J36" s="105"/>
    </row>
    <row r="37" spans="1:10" ht="31.5" customHeight="1">
      <c r="A37" s="119"/>
      <c r="B37" s="60" t="s">
        <v>15</v>
      </c>
      <c r="C37" s="107"/>
      <c r="D37" s="28">
        <v>150</v>
      </c>
      <c r="E37" s="28">
        <v>150</v>
      </c>
      <c r="F37" s="103"/>
      <c r="G37" s="103"/>
      <c r="H37" s="103"/>
      <c r="I37" s="104"/>
      <c r="J37" s="106"/>
    </row>
    <row r="38" spans="1:10" s="4" customFormat="1" ht="51" customHeight="1">
      <c r="A38" s="119" t="s">
        <v>42</v>
      </c>
      <c r="B38" s="60" t="s">
        <v>8</v>
      </c>
      <c r="C38" s="105" t="s">
        <v>9</v>
      </c>
      <c r="D38" s="115" t="s">
        <v>9</v>
      </c>
      <c r="E38" s="115"/>
      <c r="F38" s="115"/>
      <c r="G38" s="115"/>
      <c r="H38" s="115"/>
      <c r="I38" s="115"/>
      <c r="J38" s="105"/>
    </row>
    <row r="39" spans="1:10" s="4" customFormat="1" ht="51.75" customHeight="1">
      <c r="A39" s="119"/>
      <c r="B39" s="60" t="s">
        <v>15</v>
      </c>
      <c r="C39" s="107"/>
      <c r="D39" s="115"/>
      <c r="E39" s="115"/>
      <c r="F39" s="115"/>
      <c r="G39" s="115"/>
      <c r="H39" s="115"/>
      <c r="I39" s="115"/>
      <c r="J39" s="106"/>
    </row>
    <row r="40" spans="1:10" s="4" customFormat="1" ht="24" customHeight="1">
      <c r="A40" s="105" t="s">
        <v>12</v>
      </c>
      <c r="B40" s="60" t="s">
        <v>8</v>
      </c>
      <c r="C40" s="105" t="s">
        <v>9</v>
      </c>
      <c r="D40" s="78" t="s">
        <v>9</v>
      </c>
      <c r="E40" s="79"/>
      <c r="F40" s="79"/>
      <c r="G40" s="79"/>
      <c r="H40" s="79"/>
      <c r="I40" s="80"/>
      <c r="J40" s="115"/>
    </row>
    <row r="41" spans="1:10" ht="28.5" customHeight="1">
      <c r="A41" s="106"/>
      <c r="B41" s="1" t="s">
        <v>15</v>
      </c>
      <c r="C41" s="107"/>
      <c r="D41" s="84"/>
      <c r="E41" s="85"/>
      <c r="F41" s="85"/>
      <c r="G41" s="85"/>
      <c r="H41" s="85"/>
      <c r="I41" s="86"/>
      <c r="J41" s="115"/>
    </row>
    <row r="42" spans="1:10" ht="6" customHeight="1" hidden="1">
      <c r="A42" s="107"/>
      <c r="B42" s="60" t="s">
        <v>15</v>
      </c>
      <c r="C42" s="60"/>
      <c r="D42" s="60"/>
      <c r="E42" s="60"/>
      <c r="F42" s="60"/>
      <c r="G42" s="56"/>
      <c r="H42" s="56"/>
      <c r="I42" s="56"/>
      <c r="J42" s="43"/>
    </row>
    <row r="43" spans="1:10" ht="29.25" customHeight="1">
      <c r="A43" s="111" t="s">
        <v>150</v>
      </c>
      <c r="B43" s="112"/>
      <c r="C43" s="112"/>
      <c r="D43" s="112"/>
      <c r="E43" s="112"/>
      <c r="F43" s="112"/>
      <c r="G43" s="112"/>
      <c r="H43" s="112"/>
      <c r="I43" s="112"/>
      <c r="J43" s="113"/>
    </row>
    <row r="44" spans="1:10" ht="20.25" customHeight="1">
      <c r="A44" s="114" t="s">
        <v>100</v>
      </c>
      <c r="B44" s="60" t="s">
        <v>8</v>
      </c>
      <c r="C44" s="75"/>
      <c r="D44" s="2">
        <f aca="true" t="shared" si="6" ref="D44:I44">D45+D46</f>
        <v>12999.650000000001</v>
      </c>
      <c r="E44" s="2">
        <f t="shared" si="6"/>
        <v>3397.41</v>
      </c>
      <c r="F44" s="2">
        <f>F45+F46</f>
        <v>3270.1000000000004</v>
      </c>
      <c r="G44" s="2">
        <f>G45+G46</f>
        <v>3656.04</v>
      </c>
      <c r="H44" s="2">
        <f t="shared" si="6"/>
        <v>1338.05</v>
      </c>
      <c r="I44" s="2">
        <f t="shared" si="6"/>
        <v>1338.05</v>
      </c>
      <c r="J44" s="130"/>
    </row>
    <row r="45" spans="1:10" ht="21.75" customHeight="1">
      <c r="A45" s="114"/>
      <c r="B45" s="60" t="s">
        <v>14</v>
      </c>
      <c r="C45" s="76"/>
      <c r="D45" s="2">
        <f aca="true" t="shared" si="7" ref="D45:I45">D48+D51+D54+D57</f>
        <v>3779.05</v>
      </c>
      <c r="E45" s="2">
        <f t="shared" si="7"/>
        <v>706.1099999999999</v>
      </c>
      <c r="F45" s="2">
        <f>F48+F51+F54+F57</f>
        <v>505.8</v>
      </c>
      <c r="G45" s="2">
        <f>G48+G51+G54+G57</f>
        <v>891.04</v>
      </c>
      <c r="H45" s="2">
        <f t="shared" si="7"/>
        <v>838.05</v>
      </c>
      <c r="I45" s="2">
        <f t="shared" si="7"/>
        <v>838.05</v>
      </c>
      <c r="J45" s="131"/>
    </row>
    <row r="46" spans="1:10" ht="17.25" customHeight="1">
      <c r="A46" s="114"/>
      <c r="B46" s="60" t="s">
        <v>15</v>
      </c>
      <c r="C46" s="77"/>
      <c r="D46" s="2">
        <f aca="true" t="shared" si="8" ref="D46:I46">D49</f>
        <v>9220.6</v>
      </c>
      <c r="E46" s="2">
        <f t="shared" si="8"/>
        <v>2691.3</v>
      </c>
      <c r="F46" s="2">
        <f t="shared" si="8"/>
        <v>2764.3</v>
      </c>
      <c r="G46" s="2">
        <f t="shared" si="8"/>
        <v>2765</v>
      </c>
      <c r="H46" s="2">
        <f t="shared" si="8"/>
        <v>500</v>
      </c>
      <c r="I46" s="2">
        <f t="shared" si="8"/>
        <v>500</v>
      </c>
      <c r="J46" s="132"/>
    </row>
    <row r="47" spans="1:10" ht="24.75" customHeight="1">
      <c r="A47" s="119" t="s">
        <v>204</v>
      </c>
      <c r="B47" s="60" t="s">
        <v>8</v>
      </c>
      <c r="C47" s="60"/>
      <c r="D47" s="2">
        <f>SUM(E47:I47)</f>
        <v>12094.310000000001</v>
      </c>
      <c r="E47" s="2">
        <f>SUM(E48:E49)</f>
        <v>3292.36</v>
      </c>
      <c r="F47" s="2">
        <f>SUM(F48:F49)</f>
        <v>3244.9</v>
      </c>
      <c r="G47" s="2">
        <f>SUM(G48:G49)</f>
        <v>3438.55</v>
      </c>
      <c r="H47" s="2">
        <f>SUM(H48:H49)</f>
        <v>1059.25</v>
      </c>
      <c r="I47" s="2">
        <f>SUM(I48:I49)</f>
        <v>1059.25</v>
      </c>
      <c r="J47" s="119"/>
    </row>
    <row r="48" spans="1:10" ht="70.5" customHeight="1">
      <c r="A48" s="119"/>
      <c r="B48" s="60" t="s">
        <v>14</v>
      </c>
      <c r="C48" s="9" t="s">
        <v>178</v>
      </c>
      <c r="D48" s="2">
        <f>SUM(E48:I48)</f>
        <v>2873.71</v>
      </c>
      <c r="E48" s="2">
        <v>601.06</v>
      </c>
      <c r="F48" s="2">
        <v>480.6</v>
      </c>
      <c r="G48" s="2">
        <f>'[1]Финансирование'!$D$104</f>
        <v>673.55</v>
      </c>
      <c r="H48" s="2">
        <v>559.25</v>
      </c>
      <c r="I48" s="2">
        <v>559.25</v>
      </c>
      <c r="J48" s="119"/>
    </row>
    <row r="49" spans="1:10" ht="48.75" customHeight="1">
      <c r="A49" s="119"/>
      <c r="B49" s="60" t="s">
        <v>15</v>
      </c>
      <c r="C49" s="60" t="s">
        <v>230</v>
      </c>
      <c r="D49" s="2">
        <f>SUM(E49:I49)</f>
        <v>9220.6</v>
      </c>
      <c r="E49" s="2">
        <v>2691.3</v>
      </c>
      <c r="F49" s="2">
        <f>1491.3+1273</f>
        <v>2764.3</v>
      </c>
      <c r="G49" s="2">
        <v>2765</v>
      </c>
      <c r="H49" s="2">
        <v>500</v>
      </c>
      <c r="I49" s="2">
        <v>500</v>
      </c>
      <c r="J49" s="119"/>
    </row>
    <row r="50" spans="1:10" ht="21" customHeight="1">
      <c r="A50" s="119" t="s">
        <v>205</v>
      </c>
      <c r="B50" s="60" t="s">
        <v>8</v>
      </c>
      <c r="C50" s="105" t="s">
        <v>179</v>
      </c>
      <c r="D50" s="2">
        <f>SUM(E50:I50)</f>
        <v>671.44</v>
      </c>
      <c r="E50" s="2">
        <f>SUM(E51:E51)</f>
        <v>38.54</v>
      </c>
      <c r="F50" s="2">
        <f>SUM(F51:F51)</f>
        <v>6.3</v>
      </c>
      <c r="G50" s="2">
        <f>SUM(G51:G51)</f>
        <v>171</v>
      </c>
      <c r="H50" s="2">
        <f>SUM(H51:H51)</f>
        <v>227.8</v>
      </c>
      <c r="I50" s="2">
        <f>SUM(I51:I51)</f>
        <v>227.8</v>
      </c>
      <c r="J50" s="115"/>
    </row>
    <row r="51" spans="1:10" ht="35.25" customHeight="1">
      <c r="A51" s="119"/>
      <c r="B51" s="60" t="s">
        <v>14</v>
      </c>
      <c r="C51" s="106"/>
      <c r="D51" s="2">
        <f>SUM(E51:I51)</f>
        <v>671.44</v>
      </c>
      <c r="E51" s="2">
        <v>38.54</v>
      </c>
      <c r="F51" s="2">
        <v>6.3</v>
      </c>
      <c r="G51" s="2">
        <v>171</v>
      </c>
      <c r="H51" s="2">
        <v>227.8</v>
      </c>
      <c r="I51" s="2">
        <v>227.8</v>
      </c>
      <c r="J51" s="115"/>
    </row>
    <row r="52" spans="1:10" ht="34.5" customHeight="1">
      <c r="A52" s="119"/>
      <c r="B52" s="60" t="s">
        <v>15</v>
      </c>
      <c r="C52" s="107"/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115"/>
    </row>
    <row r="53" spans="1:10" ht="24.75" customHeight="1">
      <c r="A53" s="119" t="s">
        <v>206</v>
      </c>
      <c r="B53" s="60" t="s">
        <v>8</v>
      </c>
      <c r="C53" s="105" t="s">
        <v>180</v>
      </c>
      <c r="D53" s="2">
        <f>SUM(E53:I53)</f>
        <v>29.59</v>
      </c>
      <c r="E53" s="2">
        <f>E54</f>
        <v>5.1</v>
      </c>
      <c r="F53" s="2">
        <f>F54</f>
        <v>3.4</v>
      </c>
      <c r="G53" s="2">
        <f>G54</f>
        <v>7.49</v>
      </c>
      <c r="H53" s="2">
        <f>H54</f>
        <v>6.8</v>
      </c>
      <c r="I53" s="2">
        <f>I54</f>
        <v>6.8</v>
      </c>
      <c r="J53" s="115"/>
    </row>
    <row r="54" spans="1:10" ht="31.5" customHeight="1">
      <c r="A54" s="119"/>
      <c r="B54" s="60" t="s">
        <v>14</v>
      </c>
      <c r="C54" s="106"/>
      <c r="D54" s="2">
        <f>SUM(E54:I54)</f>
        <v>29.59</v>
      </c>
      <c r="E54" s="2">
        <v>5.1</v>
      </c>
      <c r="F54" s="2">
        <v>3.4</v>
      </c>
      <c r="G54" s="2">
        <f>'[1]Финансирование'!$D$114</f>
        <v>7.49</v>
      </c>
      <c r="H54" s="2">
        <v>6.8</v>
      </c>
      <c r="I54" s="2">
        <v>6.8</v>
      </c>
      <c r="J54" s="115"/>
    </row>
    <row r="55" spans="1:10" ht="35.25" customHeight="1">
      <c r="A55" s="119"/>
      <c r="B55" s="1" t="s">
        <v>15</v>
      </c>
      <c r="C55" s="107"/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115"/>
    </row>
    <row r="56" spans="1:10" ht="29.25" customHeight="1">
      <c r="A56" s="119" t="s">
        <v>161</v>
      </c>
      <c r="B56" s="60" t="s">
        <v>8</v>
      </c>
      <c r="C56" s="133" t="s">
        <v>181</v>
      </c>
      <c r="D56" s="2">
        <f>SUM(E56:I56)</f>
        <v>204.31</v>
      </c>
      <c r="E56" s="2">
        <f>E57</f>
        <v>61.41</v>
      </c>
      <c r="F56" s="2">
        <f>F57</f>
        <v>15.5</v>
      </c>
      <c r="G56" s="2">
        <f>G57</f>
        <v>39</v>
      </c>
      <c r="H56" s="2">
        <f>H57</f>
        <v>44.2</v>
      </c>
      <c r="I56" s="2">
        <f>I57</f>
        <v>44.2</v>
      </c>
      <c r="J56" s="115"/>
    </row>
    <row r="57" spans="1:10" ht="29.25" customHeight="1">
      <c r="A57" s="119"/>
      <c r="B57" s="60" t="s">
        <v>14</v>
      </c>
      <c r="C57" s="134"/>
      <c r="D57" s="2">
        <f>SUM(E57:I57)</f>
        <v>204.31</v>
      </c>
      <c r="E57" s="2">
        <v>61.41</v>
      </c>
      <c r="F57" s="2">
        <v>15.5</v>
      </c>
      <c r="G57" s="2">
        <v>39</v>
      </c>
      <c r="H57" s="2">
        <v>44.2</v>
      </c>
      <c r="I57" s="2">
        <v>44.2</v>
      </c>
      <c r="J57" s="115"/>
    </row>
    <row r="58" spans="1:10" ht="69.75" customHeight="1">
      <c r="A58" s="119"/>
      <c r="B58" s="1" t="s">
        <v>15</v>
      </c>
      <c r="C58" s="135"/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115"/>
    </row>
    <row r="59" spans="1:10" ht="31.5" customHeight="1">
      <c r="A59" s="119" t="s">
        <v>103</v>
      </c>
      <c r="B59" s="60" t="s">
        <v>8</v>
      </c>
      <c r="C59" s="75"/>
      <c r="D59" s="2">
        <f aca="true" t="shared" si="9" ref="D59:I59">D60</f>
        <v>5806.389999999999</v>
      </c>
      <c r="E59" s="2">
        <f t="shared" si="9"/>
        <v>1334.5800000000002</v>
      </c>
      <c r="F59" s="2">
        <f t="shared" si="9"/>
        <v>882.37</v>
      </c>
      <c r="G59" s="2">
        <f t="shared" si="9"/>
        <v>1598.7</v>
      </c>
      <c r="H59" s="2">
        <f t="shared" si="9"/>
        <v>1070.97</v>
      </c>
      <c r="I59" s="2">
        <f t="shared" si="9"/>
        <v>1070.97</v>
      </c>
      <c r="J59" s="75"/>
    </row>
    <row r="60" spans="1:10" ht="31.5" customHeight="1">
      <c r="A60" s="119"/>
      <c r="B60" s="60" t="s">
        <v>14</v>
      </c>
      <c r="C60" s="76"/>
      <c r="D60" s="2">
        <f aca="true" t="shared" si="10" ref="D60:I60">D63+D66+D69</f>
        <v>5806.389999999999</v>
      </c>
      <c r="E60" s="2">
        <f t="shared" si="10"/>
        <v>1334.5800000000002</v>
      </c>
      <c r="F60" s="2">
        <f t="shared" si="10"/>
        <v>882.37</v>
      </c>
      <c r="G60" s="2">
        <f>G63+G66+G69+G72+G75</f>
        <v>1598.7</v>
      </c>
      <c r="H60" s="2">
        <f t="shared" si="10"/>
        <v>1070.97</v>
      </c>
      <c r="I60" s="2">
        <f t="shared" si="10"/>
        <v>1070.97</v>
      </c>
      <c r="J60" s="76"/>
    </row>
    <row r="61" spans="1:10" ht="31.5" customHeight="1">
      <c r="A61" s="119"/>
      <c r="B61" s="1" t="s">
        <v>15</v>
      </c>
      <c r="C61" s="77"/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76"/>
    </row>
    <row r="62" spans="1:10" ht="24.75" customHeight="1">
      <c r="A62" s="119" t="s">
        <v>207</v>
      </c>
      <c r="B62" s="60" t="s">
        <v>8</v>
      </c>
      <c r="C62" s="105" t="s">
        <v>212</v>
      </c>
      <c r="D62" s="2">
        <f aca="true" t="shared" si="11" ref="D62:I62">D63</f>
        <v>5033.15</v>
      </c>
      <c r="E62" s="2">
        <f t="shared" si="11"/>
        <v>1190.92</v>
      </c>
      <c r="F62" s="2">
        <f t="shared" si="11"/>
        <v>646.33</v>
      </c>
      <c r="G62" s="2">
        <f t="shared" si="11"/>
        <v>1255.5</v>
      </c>
      <c r="H62" s="2">
        <f t="shared" si="11"/>
        <v>970.2</v>
      </c>
      <c r="I62" s="2">
        <f t="shared" si="11"/>
        <v>970.2</v>
      </c>
      <c r="J62" s="115"/>
    </row>
    <row r="63" spans="1:10" ht="24.75" customHeight="1">
      <c r="A63" s="119"/>
      <c r="B63" s="60" t="s">
        <v>14</v>
      </c>
      <c r="C63" s="106"/>
      <c r="D63" s="2">
        <f>SUM(E63:I63)</f>
        <v>5033.15</v>
      </c>
      <c r="E63" s="2">
        <v>1190.92</v>
      </c>
      <c r="F63" s="2">
        <v>646.33</v>
      </c>
      <c r="G63" s="2">
        <v>1255.5</v>
      </c>
      <c r="H63" s="2">
        <v>970.2</v>
      </c>
      <c r="I63" s="2">
        <v>970.2</v>
      </c>
      <c r="J63" s="115"/>
    </row>
    <row r="64" spans="1:10" ht="33" customHeight="1">
      <c r="A64" s="119"/>
      <c r="B64" s="1" t="s">
        <v>15</v>
      </c>
      <c r="C64" s="107"/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115"/>
    </row>
    <row r="65" spans="1:10" ht="21" customHeight="1">
      <c r="A65" s="119" t="s">
        <v>208</v>
      </c>
      <c r="B65" s="60" t="s">
        <v>8</v>
      </c>
      <c r="C65" s="105" t="s">
        <v>122</v>
      </c>
      <c r="D65" s="2">
        <f aca="true" t="shared" si="12" ref="D65:I65">D66</f>
        <v>182</v>
      </c>
      <c r="E65" s="2">
        <f t="shared" si="12"/>
        <v>35</v>
      </c>
      <c r="F65" s="2">
        <f t="shared" si="12"/>
        <v>100</v>
      </c>
      <c r="G65" s="2">
        <f t="shared" si="12"/>
        <v>47</v>
      </c>
      <c r="H65" s="2">
        <f t="shared" si="12"/>
        <v>0</v>
      </c>
      <c r="I65" s="2">
        <f t="shared" si="12"/>
        <v>0</v>
      </c>
      <c r="J65" s="115"/>
    </row>
    <row r="66" spans="1:10" ht="28.5" customHeight="1">
      <c r="A66" s="119"/>
      <c r="B66" s="60" t="s">
        <v>14</v>
      </c>
      <c r="C66" s="106"/>
      <c r="D66" s="2">
        <f>SUM(E66:I66)</f>
        <v>182</v>
      </c>
      <c r="E66" s="2">
        <v>35</v>
      </c>
      <c r="F66" s="2">
        <v>100</v>
      </c>
      <c r="G66" s="2">
        <v>47</v>
      </c>
      <c r="H66" s="2">
        <v>0</v>
      </c>
      <c r="I66" s="2">
        <v>0</v>
      </c>
      <c r="J66" s="115"/>
    </row>
    <row r="67" spans="1:10" ht="22.5" customHeight="1">
      <c r="A67" s="119"/>
      <c r="B67" s="1" t="s">
        <v>15</v>
      </c>
      <c r="C67" s="107"/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115"/>
    </row>
    <row r="68" spans="1:10" ht="22.5" customHeight="1">
      <c r="A68" s="119" t="s">
        <v>209</v>
      </c>
      <c r="B68" s="60" t="s">
        <v>8</v>
      </c>
      <c r="C68" s="105" t="s">
        <v>213</v>
      </c>
      <c r="D68" s="2">
        <f aca="true" t="shared" si="13" ref="D68:I68">D69</f>
        <v>591.24</v>
      </c>
      <c r="E68" s="2">
        <f t="shared" si="13"/>
        <v>108.66</v>
      </c>
      <c r="F68" s="2">
        <f t="shared" si="13"/>
        <v>136.04</v>
      </c>
      <c r="G68" s="2">
        <f t="shared" si="13"/>
        <v>145</v>
      </c>
      <c r="H68" s="2">
        <f t="shared" si="13"/>
        <v>100.77</v>
      </c>
      <c r="I68" s="2">
        <f t="shared" si="13"/>
        <v>100.77</v>
      </c>
      <c r="J68" s="75"/>
    </row>
    <row r="69" spans="1:10" ht="30" customHeight="1">
      <c r="A69" s="119"/>
      <c r="B69" s="60" t="s">
        <v>14</v>
      </c>
      <c r="C69" s="106"/>
      <c r="D69" s="2">
        <f>SUM(E69:I69)</f>
        <v>591.24</v>
      </c>
      <c r="E69" s="2">
        <v>108.66</v>
      </c>
      <c r="F69" s="2">
        <v>136.04</v>
      </c>
      <c r="G69" s="2">
        <v>145</v>
      </c>
      <c r="H69" s="2">
        <v>100.77</v>
      </c>
      <c r="I69" s="2">
        <v>100.77</v>
      </c>
      <c r="J69" s="76"/>
    </row>
    <row r="70" spans="1:10" ht="33" customHeight="1">
      <c r="A70" s="119"/>
      <c r="B70" s="1" t="s">
        <v>15</v>
      </c>
      <c r="C70" s="107"/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77"/>
    </row>
    <row r="71" spans="1:10" ht="24" customHeight="1">
      <c r="A71" s="119" t="s">
        <v>201</v>
      </c>
      <c r="B71" s="60" t="s">
        <v>8</v>
      </c>
      <c r="C71" s="119" t="s">
        <v>214</v>
      </c>
      <c r="D71" s="2" t="s">
        <v>169</v>
      </c>
      <c r="E71" s="2" t="s">
        <v>169</v>
      </c>
      <c r="F71" s="2" t="s">
        <v>169</v>
      </c>
      <c r="G71" s="2">
        <f>SUM(G72)</f>
        <v>52.2</v>
      </c>
      <c r="H71" s="2">
        <v>0</v>
      </c>
      <c r="I71" s="2">
        <v>0</v>
      </c>
      <c r="J71" s="63"/>
    </row>
    <row r="72" spans="1:10" ht="33" customHeight="1">
      <c r="A72" s="119"/>
      <c r="B72" s="60" t="s">
        <v>14</v>
      </c>
      <c r="C72" s="119"/>
      <c r="D72" s="2" t="s">
        <v>169</v>
      </c>
      <c r="E72" s="2" t="s">
        <v>169</v>
      </c>
      <c r="F72" s="2" t="s">
        <v>169</v>
      </c>
      <c r="G72" s="2">
        <v>52.2</v>
      </c>
      <c r="H72" s="2">
        <v>0</v>
      </c>
      <c r="I72" s="2">
        <v>0</v>
      </c>
      <c r="J72" s="64"/>
    </row>
    <row r="73" spans="1:10" ht="33" customHeight="1">
      <c r="A73" s="119"/>
      <c r="B73" s="1" t="s">
        <v>15</v>
      </c>
      <c r="C73" s="119"/>
      <c r="D73" s="2" t="s">
        <v>169</v>
      </c>
      <c r="E73" s="2" t="s">
        <v>169</v>
      </c>
      <c r="F73" s="2" t="s">
        <v>169</v>
      </c>
      <c r="G73" s="2">
        <v>0</v>
      </c>
      <c r="H73" s="2">
        <v>0</v>
      </c>
      <c r="I73" s="2">
        <v>0</v>
      </c>
      <c r="J73" s="65"/>
    </row>
    <row r="74" spans="1:10" ht="21" customHeight="1">
      <c r="A74" s="119" t="s">
        <v>210</v>
      </c>
      <c r="B74" s="60" t="s">
        <v>8</v>
      </c>
      <c r="C74" s="105" t="s">
        <v>215</v>
      </c>
      <c r="D74" s="2" t="s">
        <v>169</v>
      </c>
      <c r="E74" s="2" t="s">
        <v>169</v>
      </c>
      <c r="F74" s="2" t="s">
        <v>169</v>
      </c>
      <c r="G74" s="2">
        <f>SUM(G75)</f>
        <v>99</v>
      </c>
      <c r="H74" s="2">
        <v>0</v>
      </c>
      <c r="I74" s="2">
        <v>0</v>
      </c>
      <c r="J74" s="75"/>
    </row>
    <row r="75" spans="1:10" ht="33" customHeight="1">
      <c r="A75" s="119"/>
      <c r="B75" s="60" t="s">
        <v>14</v>
      </c>
      <c r="C75" s="106"/>
      <c r="D75" s="2" t="s">
        <v>169</v>
      </c>
      <c r="E75" s="2" t="s">
        <v>169</v>
      </c>
      <c r="F75" s="2" t="s">
        <v>169</v>
      </c>
      <c r="G75" s="2">
        <v>99</v>
      </c>
      <c r="H75" s="2">
        <v>0</v>
      </c>
      <c r="I75" s="2">
        <v>0</v>
      </c>
      <c r="J75" s="76"/>
    </row>
    <row r="76" spans="1:10" ht="33" customHeight="1">
      <c r="A76" s="119"/>
      <c r="B76" s="1" t="s">
        <v>15</v>
      </c>
      <c r="C76" s="107"/>
      <c r="D76" s="2" t="s">
        <v>169</v>
      </c>
      <c r="E76" s="2" t="s">
        <v>169</v>
      </c>
      <c r="F76" s="2" t="s">
        <v>169</v>
      </c>
      <c r="G76" s="2">
        <v>0</v>
      </c>
      <c r="H76" s="2">
        <v>0</v>
      </c>
      <c r="I76" s="2">
        <v>0</v>
      </c>
      <c r="J76" s="77"/>
    </row>
    <row r="77" spans="1:10" ht="21" customHeight="1">
      <c r="A77" s="119" t="s">
        <v>104</v>
      </c>
      <c r="B77" s="60" t="s">
        <v>8</v>
      </c>
      <c r="C77" s="75"/>
      <c r="D77" s="2">
        <f aca="true" t="shared" si="14" ref="D77:I77">D78</f>
        <v>2954.2000000000003</v>
      </c>
      <c r="E77" s="2">
        <f t="shared" si="14"/>
        <v>502.8</v>
      </c>
      <c r="F77" s="2">
        <f t="shared" si="14"/>
        <v>451.8</v>
      </c>
      <c r="G77" s="2">
        <f t="shared" si="14"/>
        <v>1254</v>
      </c>
      <c r="H77" s="2">
        <f t="shared" si="14"/>
        <v>372.8</v>
      </c>
      <c r="I77" s="2">
        <f t="shared" si="14"/>
        <v>372.8</v>
      </c>
      <c r="J77" s="119"/>
    </row>
    <row r="78" spans="1:10" ht="33" customHeight="1">
      <c r="A78" s="119"/>
      <c r="B78" s="60" t="s">
        <v>14</v>
      </c>
      <c r="C78" s="76"/>
      <c r="D78" s="2">
        <f aca="true" t="shared" si="15" ref="D78:I78">D81+D84</f>
        <v>2954.2000000000003</v>
      </c>
      <c r="E78" s="2">
        <f t="shared" si="15"/>
        <v>502.8</v>
      </c>
      <c r="F78" s="2">
        <f t="shared" si="15"/>
        <v>451.8</v>
      </c>
      <c r="G78" s="2">
        <f>G81+G84</f>
        <v>1254</v>
      </c>
      <c r="H78" s="2">
        <f t="shared" si="15"/>
        <v>372.8</v>
      </c>
      <c r="I78" s="2">
        <f t="shared" si="15"/>
        <v>372.8</v>
      </c>
      <c r="J78" s="119"/>
    </row>
    <row r="79" spans="1:10" ht="29.25" customHeight="1">
      <c r="A79" s="119"/>
      <c r="B79" s="60" t="s">
        <v>15</v>
      </c>
      <c r="C79" s="77"/>
      <c r="D79" s="136" t="s">
        <v>9</v>
      </c>
      <c r="E79" s="136"/>
      <c r="F79" s="136"/>
      <c r="G79" s="136"/>
      <c r="H79" s="136"/>
      <c r="I79" s="136"/>
      <c r="J79" s="119"/>
    </row>
    <row r="80" spans="1:10" ht="26.25" customHeight="1">
      <c r="A80" s="119" t="s">
        <v>229</v>
      </c>
      <c r="B80" s="60" t="s">
        <v>8</v>
      </c>
      <c r="C80" s="105" t="s">
        <v>211</v>
      </c>
      <c r="D80" s="2">
        <f>SUM(E80:I80)</f>
        <v>2566.2000000000003</v>
      </c>
      <c r="E80" s="2">
        <f>E81</f>
        <v>352.8</v>
      </c>
      <c r="F80" s="2">
        <f>F81</f>
        <v>352.8</v>
      </c>
      <c r="G80" s="2">
        <f>G81</f>
        <v>1155</v>
      </c>
      <c r="H80" s="2">
        <f>H81</f>
        <v>352.8</v>
      </c>
      <c r="I80" s="2">
        <f>I81</f>
        <v>352.8</v>
      </c>
      <c r="J80" s="115"/>
    </row>
    <row r="81" spans="1:10" ht="31.5" customHeight="1">
      <c r="A81" s="119"/>
      <c r="B81" s="60" t="s">
        <v>14</v>
      </c>
      <c r="C81" s="106"/>
      <c r="D81" s="2">
        <f>SUM(E81:I81)</f>
        <v>2566.2000000000003</v>
      </c>
      <c r="E81" s="2">
        <v>352.8</v>
      </c>
      <c r="F81" s="2">
        <v>352.8</v>
      </c>
      <c r="G81" s="2">
        <f>'[1]Финансирование'!$D$154</f>
        <v>1155</v>
      </c>
      <c r="H81" s="2">
        <v>352.8</v>
      </c>
      <c r="I81" s="2">
        <v>352.8</v>
      </c>
      <c r="J81" s="115"/>
    </row>
    <row r="82" spans="1:10" ht="21" customHeight="1">
      <c r="A82" s="119"/>
      <c r="B82" s="60" t="s">
        <v>15</v>
      </c>
      <c r="C82" s="107"/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115"/>
    </row>
    <row r="83" spans="1:10" ht="24.75" customHeight="1">
      <c r="A83" s="119" t="s">
        <v>162</v>
      </c>
      <c r="B83" s="60" t="s">
        <v>8</v>
      </c>
      <c r="C83" s="105" t="s">
        <v>170</v>
      </c>
      <c r="D83" s="2">
        <f>SUM(E83:I83)</f>
        <v>388</v>
      </c>
      <c r="E83" s="2">
        <f>E84</f>
        <v>150</v>
      </c>
      <c r="F83" s="2">
        <f>F84</f>
        <v>99</v>
      </c>
      <c r="G83" s="2">
        <f>G84</f>
        <v>99</v>
      </c>
      <c r="H83" s="2">
        <f>H84</f>
        <v>20</v>
      </c>
      <c r="I83" s="2">
        <f>I84</f>
        <v>20</v>
      </c>
      <c r="J83" s="115"/>
    </row>
    <row r="84" spans="1:10" ht="31.5" customHeight="1">
      <c r="A84" s="119"/>
      <c r="B84" s="60" t="s">
        <v>14</v>
      </c>
      <c r="C84" s="106"/>
      <c r="D84" s="2">
        <f>SUM(E84:I84)</f>
        <v>388</v>
      </c>
      <c r="E84" s="2">
        <v>150</v>
      </c>
      <c r="F84" s="2">
        <v>99</v>
      </c>
      <c r="G84" s="2">
        <v>99</v>
      </c>
      <c r="H84" s="2">
        <v>20</v>
      </c>
      <c r="I84" s="2">
        <v>20</v>
      </c>
      <c r="J84" s="115"/>
    </row>
    <row r="85" spans="1:10" ht="31.5" customHeight="1">
      <c r="A85" s="119"/>
      <c r="B85" s="60" t="s">
        <v>15</v>
      </c>
      <c r="C85" s="107"/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115"/>
    </row>
    <row r="86" spans="1:10" ht="26.25" customHeight="1">
      <c r="A86" s="119" t="s">
        <v>163</v>
      </c>
      <c r="B86" s="60" t="s">
        <v>8</v>
      </c>
      <c r="C86" s="105"/>
      <c r="D86" s="115" t="s">
        <v>9</v>
      </c>
      <c r="E86" s="115"/>
      <c r="F86" s="115"/>
      <c r="G86" s="115"/>
      <c r="H86" s="115"/>
      <c r="I86" s="115"/>
      <c r="J86" s="115"/>
    </row>
    <row r="87" spans="1:10" ht="24" customHeight="1">
      <c r="A87" s="119"/>
      <c r="B87" s="60" t="s">
        <v>14</v>
      </c>
      <c r="C87" s="106"/>
      <c r="D87" s="115"/>
      <c r="E87" s="115"/>
      <c r="F87" s="115"/>
      <c r="G87" s="115"/>
      <c r="H87" s="115"/>
      <c r="I87" s="115"/>
      <c r="J87" s="115"/>
    </row>
    <row r="88" spans="1:10" ht="27.75" customHeight="1">
      <c r="A88" s="119"/>
      <c r="B88" s="60" t="s">
        <v>15</v>
      </c>
      <c r="C88" s="107"/>
      <c r="D88" s="115"/>
      <c r="E88" s="115"/>
      <c r="F88" s="115"/>
      <c r="G88" s="115"/>
      <c r="H88" s="115"/>
      <c r="I88" s="115"/>
      <c r="J88" s="115"/>
    </row>
    <row r="89" spans="1:10" ht="19.5" customHeight="1">
      <c r="A89" s="119" t="s">
        <v>123</v>
      </c>
      <c r="B89" s="60" t="s">
        <v>8</v>
      </c>
      <c r="C89" s="105"/>
      <c r="D89" s="79" t="s">
        <v>9</v>
      </c>
      <c r="E89" s="79"/>
      <c r="F89" s="79"/>
      <c r="G89" s="79"/>
      <c r="H89" s="79"/>
      <c r="I89" s="80"/>
      <c r="J89" s="75"/>
    </row>
    <row r="90" spans="1:10" ht="24">
      <c r="A90" s="119"/>
      <c r="B90" s="60" t="s">
        <v>14</v>
      </c>
      <c r="C90" s="106"/>
      <c r="D90" s="82"/>
      <c r="E90" s="82"/>
      <c r="F90" s="82"/>
      <c r="G90" s="82"/>
      <c r="H90" s="82"/>
      <c r="I90" s="83"/>
      <c r="J90" s="76"/>
    </row>
    <row r="91" spans="1:10" ht="24">
      <c r="A91" s="119"/>
      <c r="B91" s="60" t="s">
        <v>15</v>
      </c>
      <c r="C91" s="107"/>
      <c r="D91" s="85"/>
      <c r="E91" s="85"/>
      <c r="F91" s="85"/>
      <c r="G91" s="85"/>
      <c r="H91" s="85"/>
      <c r="I91" s="86"/>
      <c r="J91" s="77"/>
    </row>
    <row r="92" spans="1:10" ht="23.25" customHeight="1">
      <c r="A92" s="119" t="s">
        <v>48</v>
      </c>
      <c r="B92" s="60" t="s">
        <v>8</v>
      </c>
      <c r="C92" s="105"/>
      <c r="D92" s="79" t="s">
        <v>9</v>
      </c>
      <c r="E92" s="79"/>
      <c r="F92" s="79"/>
      <c r="G92" s="79"/>
      <c r="H92" s="79"/>
      <c r="I92" s="80"/>
      <c r="J92" s="75"/>
    </row>
    <row r="93" spans="1:10" ht="23.25" customHeight="1">
      <c r="A93" s="119"/>
      <c r="B93" s="60" t="s">
        <v>14</v>
      </c>
      <c r="C93" s="106"/>
      <c r="D93" s="82"/>
      <c r="E93" s="82"/>
      <c r="F93" s="82"/>
      <c r="G93" s="82"/>
      <c r="H93" s="82"/>
      <c r="I93" s="83"/>
      <c r="J93" s="76"/>
    </row>
    <row r="94" spans="1:10" ht="27.75" customHeight="1">
      <c r="A94" s="119"/>
      <c r="B94" s="60" t="s">
        <v>15</v>
      </c>
      <c r="C94" s="106"/>
      <c r="D94" s="85"/>
      <c r="E94" s="85"/>
      <c r="F94" s="85"/>
      <c r="G94" s="85"/>
      <c r="H94" s="85"/>
      <c r="I94" s="86"/>
      <c r="J94" s="77"/>
    </row>
    <row r="95" spans="1:10" ht="21.75" customHeight="1">
      <c r="A95" s="114" t="s">
        <v>124</v>
      </c>
      <c r="B95" s="60" t="s">
        <v>8</v>
      </c>
      <c r="C95" s="105"/>
      <c r="D95" s="79" t="s">
        <v>9</v>
      </c>
      <c r="E95" s="79"/>
      <c r="F95" s="79"/>
      <c r="G95" s="79"/>
      <c r="H95" s="79"/>
      <c r="I95" s="80"/>
      <c r="J95" s="75"/>
    </row>
    <row r="96" spans="1:10" ht="24">
      <c r="A96" s="114"/>
      <c r="B96" s="60" t="s">
        <v>14</v>
      </c>
      <c r="C96" s="106"/>
      <c r="D96" s="82"/>
      <c r="E96" s="82"/>
      <c r="F96" s="82"/>
      <c r="G96" s="82"/>
      <c r="H96" s="82"/>
      <c r="I96" s="83"/>
      <c r="J96" s="76"/>
    </row>
    <row r="97" spans="1:10" ht="21" customHeight="1">
      <c r="A97" s="114"/>
      <c r="B97" s="60" t="s">
        <v>15</v>
      </c>
      <c r="C97" s="106"/>
      <c r="D97" s="85"/>
      <c r="E97" s="85"/>
      <c r="F97" s="85"/>
      <c r="G97" s="85"/>
      <c r="H97" s="85"/>
      <c r="I97" s="86"/>
      <c r="J97" s="77"/>
    </row>
    <row r="98" spans="1:10" ht="23.25" customHeight="1">
      <c r="A98" s="119" t="s">
        <v>46</v>
      </c>
      <c r="B98" s="60" t="s">
        <v>8</v>
      </c>
      <c r="C98" s="119"/>
      <c r="D98" s="79" t="s">
        <v>9</v>
      </c>
      <c r="E98" s="79"/>
      <c r="F98" s="79"/>
      <c r="G98" s="79"/>
      <c r="H98" s="79"/>
      <c r="I98" s="80"/>
      <c r="J98" s="75"/>
    </row>
    <row r="99" spans="1:10" ht="23.25" customHeight="1">
      <c r="A99" s="119"/>
      <c r="B99" s="60" t="s">
        <v>14</v>
      </c>
      <c r="C99" s="119"/>
      <c r="D99" s="82"/>
      <c r="E99" s="82"/>
      <c r="F99" s="82"/>
      <c r="G99" s="82"/>
      <c r="H99" s="82"/>
      <c r="I99" s="83"/>
      <c r="J99" s="76"/>
    </row>
    <row r="100" spans="1:10" ht="22.5" customHeight="1">
      <c r="A100" s="119"/>
      <c r="B100" s="60" t="s">
        <v>15</v>
      </c>
      <c r="C100" s="119"/>
      <c r="D100" s="85"/>
      <c r="E100" s="85"/>
      <c r="F100" s="85"/>
      <c r="G100" s="85"/>
      <c r="H100" s="85"/>
      <c r="I100" s="86"/>
      <c r="J100" s="77"/>
    </row>
    <row r="101" spans="1:10" ht="23.25" customHeight="1">
      <c r="A101" s="111" t="s">
        <v>147</v>
      </c>
      <c r="B101" s="112"/>
      <c r="C101" s="112"/>
      <c r="D101" s="112"/>
      <c r="E101" s="112"/>
      <c r="F101" s="112"/>
      <c r="G101" s="112"/>
      <c r="H101" s="112"/>
      <c r="I101" s="112"/>
      <c r="J101" s="113"/>
    </row>
    <row r="102" spans="1:10" ht="23.25" customHeight="1">
      <c r="A102" s="137" t="s">
        <v>26</v>
      </c>
      <c r="B102" s="62" t="s">
        <v>8</v>
      </c>
      <c r="C102" s="116"/>
      <c r="D102" s="79" t="s">
        <v>9</v>
      </c>
      <c r="E102" s="79"/>
      <c r="F102" s="79"/>
      <c r="G102" s="79"/>
      <c r="H102" s="79"/>
      <c r="I102" s="80"/>
      <c r="J102" s="90"/>
    </row>
    <row r="103" spans="1:10" ht="28.5" customHeight="1">
      <c r="A103" s="137"/>
      <c r="B103" s="60" t="s">
        <v>14</v>
      </c>
      <c r="C103" s="117"/>
      <c r="D103" s="82"/>
      <c r="E103" s="82"/>
      <c r="F103" s="82"/>
      <c r="G103" s="82"/>
      <c r="H103" s="82"/>
      <c r="I103" s="83"/>
      <c r="J103" s="90"/>
    </row>
    <row r="104" spans="1:10" ht="33" customHeight="1">
      <c r="A104" s="137"/>
      <c r="B104" s="60" t="s">
        <v>15</v>
      </c>
      <c r="C104" s="118"/>
      <c r="D104" s="85"/>
      <c r="E104" s="85"/>
      <c r="F104" s="85"/>
      <c r="G104" s="85"/>
      <c r="H104" s="85"/>
      <c r="I104" s="86"/>
      <c r="J104" s="90"/>
    </row>
    <row r="105" spans="1:10" ht="23.25" customHeight="1">
      <c r="A105" s="120" t="s">
        <v>28</v>
      </c>
      <c r="B105" s="62" t="s">
        <v>8</v>
      </c>
      <c r="C105" s="116"/>
      <c r="D105" s="79" t="s">
        <v>9</v>
      </c>
      <c r="E105" s="79"/>
      <c r="F105" s="79"/>
      <c r="G105" s="79"/>
      <c r="H105" s="79"/>
      <c r="I105" s="80"/>
      <c r="J105" s="90"/>
    </row>
    <row r="106" spans="1:10" ht="24">
      <c r="A106" s="120"/>
      <c r="B106" s="60" t="s">
        <v>14</v>
      </c>
      <c r="C106" s="117"/>
      <c r="D106" s="82"/>
      <c r="E106" s="82"/>
      <c r="F106" s="82"/>
      <c r="G106" s="82"/>
      <c r="H106" s="82"/>
      <c r="I106" s="83"/>
      <c r="J106" s="90"/>
    </row>
    <row r="107" spans="1:10" ht="50.25" customHeight="1">
      <c r="A107" s="120"/>
      <c r="B107" s="60" t="s">
        <v>15</v>
      </c>
      <c r="C107" s="118"/>
      <c r="D107" s="85"/>
      <c r="E107" s="85"/>
      <c r="F107" s="85"/>
      <c r="G107" s="85"/>
      <c r="H107" s="85"/>
      <c r="I107" s="86"/>
      <c r="J107" s="90"/>
    </row>
    <row r="108" spans="1:10" ht="21.75" customHeight="1">
      <c r="A108" s="120" t="s">
        <v>29</v>
      </c>
      <c r="B108" s="62" t="s">
        <v>8</v>
      </c>
      <c r="C108" s="116"/>
      <c r="D108" s="79" t="s">
        <v>9</v>
      </c>
      <c r="E108" s="79"/>
      <c r="F108" s="79"/>
      <c r="G108" s="79"/>
      <c r="H108" s="79"/>
      <c r="I108" s="80"/>
      <c r="J108" s="90"/>
    </row>
    <row r="109" spans="1:10" ht="24">
      <c r="A109" s="120"/>
      <c r="B109" s="60" t="s">
        <v>14</v>
      </c>
      <c r="C109" s="117"/>
      <c r="D109" s="82"/>
      <c r="E109" s="82"/>
      <c r="F109" s="82"/>
      <c r="G109" s="82"/>
      <c r="H109" s="82"/>
      <c r="I109" s="83"/>
      <c r="J109" s="90"/>
    </row>
    <row r="110" spans="1:10" ht="36" customHeight="1">
      <c r="A110" s="120"/>
      <c r="B110" s="60" t="s">
        <v>15</v>
      </c>
      <c r="C110" s="118"/>
      <c r="D110" s="85"/>
      <c r="E110" s="85"/>
      <c r="F110" s="85"/>
      <c r="G110" s="85"/>
      <c r="H110" s="85"/>
      <c r="I110" s="86"/>
      <c r="J110" s="90"/>
    </row>
    <row r="111" spans="1:10" ht="19.5" customHeight="1">
      <c r="A111" s="120" t="s">
        <v>30</v>
      </c>
      <c r="B111" s="62" t="s">
        <v>8</v>
      </c>
      <c r="C111" s="116"/>
      <c r="D111" s="79" t="s">
        <v>9</v>
      </c>
      <c r="E111" s="79"/>
      <c r="F111" s="79"/>
      <c r="G111" s="79"/>
      <c r="H111" s="79"/>
      <c r="I111" s="80"/>
      <c r="J111" s="90"/>
    </row>
    <row r="112" spans="1:10" ht="24">
      <c r="A112" s="120"/>
      <c r="B112" s="60" t="s">
        <v>14</v>
      </c>
      <c r="C112" s="117"/>
      <c r="D112" s="82"/>
      <c r="E112" s="82"/>
      <c r="F112" s="82"/>
      <c r="G112" s="82"/>
      <c r="H112" s="82"/>
      <c r="I112" s="83"/>
      <c r="J112" s="90"/>
    </row>
    <row r="113" spans="1:10" ht="19.5" customHeight="1">
      <c r="A113" s="120"/>
      <c r="B113" s="60" t="s">
        <v>15</v>
      </c>
      <c r="C113" s="118"/>
      <c r="D113" s="85"/>
      <c r="E113" s="85"/>
      <c r="F113" s="85"/>
      <c r="G113" s="85"/>
      <c r="H113" s="85"/>
      <c r="I113" s="86"/>
      <c r="J113" s="90"/>
    </row>
    <row r="114" spans="1:10" ht="14.25" customHeight="1">
      <c r="A114" s="138" t="s">
        <v>196</v>
      </c>
      <c r="B114" s="62" t="s">
        <v>8</v>
      </c>
      <c r="C114" s="116"/>
      <c r="D114" s="79" t="s">
        <v>9</v>
      </c>
      <c r="E114" s="79"/>
      <c r="F114" s="79"/>
      <c r="G114" s="79"/>
      <c r="H114" s="79"/>
      <c r="I114" s="80"/>
      <c r="J114" s="115"/>
    </row>
    <row r="115" spans="1:10" ht="24">
      <c r="A115" s="139"/>
      <c r="B115" s="60" t="s">
        <v>14</v>
      </c>
      <c r="C115" s="117"/>
      <c r="D115" s="82"/>
      <c r="E115" s="82"/>
      <c r="F115" s="82"/>
      <c r="G115" s="82"/>
      <c r="H115" s="82"/>
      <c r="I115" s="83"/>
      <c r="J115" s="115"/>
    </row>
    <row r="116" spans="1:10" ht="27" customHeight="1">
      <c r="A116" s="139"/>
      <c r="B116" s="60" t="s">
        <v>15</v>
      </c>
      <c r="C116" s="118"/>
      <c r="D116" s="85"/>
      <c r="E116" s="85"/>
      <c r="F116" s="85"/>
      <c r="G116" s="85"/>
      <c r="H116" s="85"/>
      <c r="I116" s="86"/>
      <c r="J116" s="115"/>
    </row>
    <row r="117" spans="1:10" ht="19.5" customHeight="1">
      <c r="A117" s="120" t="s">
        <v>31</v>
      </c>
      <c r="B117" s="62" t="s">
        <v>8</v>
      </c>
      <c r="C117" s="116"/>
      <c r="D117" s="79" t="s">
        <v>9</v>
      </c>
      <c r="E117" s="79"/>
      <c r="F117" s="79"/>
      <c r="G117" s="79"/>
      <c r="H117" s="79"/>
      <c r="I117" s="80"/>
      <c r="J117" s="119"/>
    </row>
    <row r="118" spans="1:10" ht="24">
      <c r="A118" s="120"/>
      <c r="B118" s="60" t="s">
        <v>14</v>
      </c>
      <c r="C118" s="117"/>
      <c r="D118" s="82"/>
      <c r="E118" s="82"/>
      <c r="F118" s="82"/>
      <c r="G118" s="82"/>
      <c r="H118" s="82"/>
      <c r="I118" s="83"/>
      <c r="J118" s="119"/>
    </row>
    <row r="119" spans="1:10" ht="24">
      <c r="A119" s="120"/>
      <c r="B119" s="60" t="s">
        <v>15</v>
      </c>
      <c r="C119" s="118"/>
      <c r="D119" s="85"/>
      <c r="E119" s="85"/>
      <c r="F119" s="85"/>
      <c r="G119" s="85"/>
      <c r="H119" s="85"/>
      <c r="I119" s="86"/>
      <c r="J119" s="119"/>
    </row>
    <row r="120" spans="1:10" ht="18.75" customHeight="1">
      <c r="A120" s="120" t="s">
        <v>32</v>
      </c>
      <c r="B120" s="62" t="s">
        <v>8</v>
      </c>
      <c r="C120" s="116"/>
      <c r="D120" s="79" t="s">
        <v>9</v>
      </c>
      <c r="E120" s="79"/>
      <c r="F120" s="79"/>
      <c r="G120" s="79"/>
      <c r="H120" s="79"/>
      <c r="I120" s="80"/>
      <c r="J120" s="119"/>
    </row>
    <row r="121" spans="1:10" ht="26.25" customHeight="1">
      <c r="A121" s="120"/>
      <c r="B121" s="60" t="s">
        <v>14</v>
      </c>
      <c r="C121" s="117"/>
      <c r="D121" s="82"/>
      <c r="E121" s="82"/>
      <c r="F121" s="82"/>
      <c r="G121" s="82"/>
      <c r="H121" s="82"/>
      <c r="I121" s="83"/>
      <c r="J121" s="119"/>
    </row>
    <row r="122" spans="1:10" ht="25.5" customHeight="1">
      <c r="A122" s="120"/>
      <c r="B122" s="60" t="s">
        <v>15</v>
      </c>
      <c r="C122" s="118"/>
      <c r="D122" s="85"/>
      <c r="E122" s="85"/>
      <c r="F122" s="85"/>
      <c r="G122" s="85"/>
      <c r="H122" s="85"/>
      <c r="I122" s="86"/>
      <c r="J122" s="119"/>
    </row>
    <row r="123" spans="1:10" ht="19.5" customHeight="1">
      <c r="A123" s="120" t="s">
        <v>33</v>
      </c>
      <c r="B123" s="62" t="s">
        <v>8</v>
      </c>
      <c r="C123" s="116"/>
      <c r="D123" s="79" t="s">
        <v>9</v>
      </c>
      <c r="E123" s="79"/>
      <c r="F123" s="79"/>
      <c r="G123" s="79"/>
      <c r="H123" s="79"/>
      <c r="I123" s="80"/>
      <c r="J123" s="119"/>
    </row>
    <row r="124" spans="1:10" ht="27" customHeight="1">
      <c r="A124" s="120"/>
      <c r="B124" s="60" t="s">
        <v>14</v>
      </c>
      <c r="C124" s="117"/>
      <c r="D124" s="82"/>
      <c r="E124" s="82"/>
      <c r="F124" s="82"/>
      <c r="G124" s="82"/>
      <c r="H124" s="82"/>
      <c r="I124" s="83"/>
      <c r="J124" s="119"/>
    </row>
    <row r="125" spans="1:10" ht="28.5" customHeight="1">
      <c r="A125" s="120"/>
      <c r="B125" s="60" t="s">
        <v>15</v>
      </c>
      <c r="C125" s="118"/>
      <c r="D125" s="85"/>
      <c r="E125" s="85"/>
      <c r="F125" s="85"/>
      <c r="G125" s="85"/>
      <c r="H125" s="85"/>
      <c r="I125" s="86"/>
      <c r="J125" s="119"/>
    </row>
    <row r="126" spans="1:10" ht="22.5" customHeight="1">
      <c r="A126" s="120" t="s">
        <v>35</v>
      </c>
      <c r="B126" s="62" t="s">
        <v>8</v>
      </c>
      <c r="C126" s="116"/>
      <c r="D126" s="79" t="s">
        <v>9</v>
      </c>
      <c r="E126" s="79"/>
      <c r="F126" s="79"/>
      <c r="G126" s="79"/>
      <c r="H126" s="79"/>
      <c r="I126" s="80"/>
      <c r="J126" s="119"/>
    </row>
    <row r="127" spans="1:10" ht="24">
      <c r="A127" s="120"/>
      <c r="B127" s="60" t="s">
        <v>14</v>
      </c>
      <c r="C127" s="117"/>
      <c r="D127" s="82"/>
      <c r="E127" s="82"/>
      <c r="F127" s="82"/>
      <c r="G127" s="82"/>
      <c r="H127" s="82"/>
      <c r="I127" s="83"/>
      <c r="J127" s="119"/>
    </row>
    <row r="128" spans="1:10" ht="24">
      <c r="A128" s="120"/>
      <c r="B128" s="60" t="s">
        <v>15</v>
      </c>
      <c r="C128" s="118"/>
      <c r="D128" s="85"/>
      <c r="E128" s="85"/>
      <c r="F128" s="85"/>
      <c r="G128" s="85"/>
      <c r="H128" s="85"/>
      <c r="I128" s="86"/>
      <c r="J128" s="119"/>
    </row>
    <row r="129" spans="1:10" ht="17.25" customHeight="1">
      <c r="A129" s="120" t="s">
        <v>36</v>
      </c>
      <c r="B129" s="62" t="s">
        <v>8</v>
      </c>
      <c r="C129" s="116"/>
      <c r="D129" s="79" t="s">
        <v>9</v>
      </c>
      <c r="E129" s="79"/>
      <c r="F129" s="79"/>
      <c r="G129" s="79"/>
      <c r="H129" s="79"/>
      <c r="I129" s="80"/>
      <c r="J129" s="119"/>
    </row>
    <row r="130" spans="1:10" ht="29.25" customHeight="1">
      <c r="A130" s="120"/>
      <c r="B130" s="60" t="s">
        <v>14</v>
      </c>
      <c r="C130" s="117"/>
      <c r="D130" s="82"/>
      <c r="E130" s="82"/>
      <c r="F130" s="82"/>
      <c r="G130" s="82"/>
      <c r="H130" s="82"/>
      <c r="I130" s="83"/>
      <c r="J130" s="119"/>
    </row>
    <row r="131" spans="1:10" ht="26.25" customHeight="1">
      <c r="A131" s="120"/>
      <c r="B131" s="60" t="s">
        <v>15</v>
      </c>
      <c r="C131" s="118"/>
      <c r="D131" s="85"/>
      <c r="E131" s="85"/>
      <c r="F131" s="85"/>
      <c r="G131" s="85"/>
      <c r="H131" s="85"/>
      <c r="I131" s="86"/>
      <c r="J131" s="119"/>
    </row>
    <row r="132" spans="1:10" ht="18" customHeight="1">
      <c r="A132" s="120" t="s">
        <v>38</v>
      </c>
      <c r="B132" s="62" t="s">
        <v>8</v>
      </c>
      <c r="C132" s="116"/>
      <c r="D132" s="79" t="s">
        <v>9</v>
      </c>
      <c r="E132" s="79"/>
      <c r="F132" s="79"/>
      <c r="G132" s="79"/>
      <c r="H132" s="79"/>
      <c r="I132" s="80"/>
      <c r="J132" s="119"/>
    </row>
    <row r="133" spans="1:10" ht="27" customHeight="1">
      <c r="A133" s="120"/>
      <c r="B133" s="60" t="s">
        <v>14</v>
      </c>
      <c r="C133" s="117"/>
      <c r="D133" s="82"/>
      <c r="E133" s="82"/>
      <c r="F133" s="82"/>
      <c r="G133" s="82"/>
      <c r="H133" s="82"/>
      <c r="I133" s="83"/>
      <c r="J133" s="119"/>
    </row>
    <row r="134" spans="1:10" ht="24.75" customHeight="1">
      <c r="A134" s="120"/>
      <c r="B134" s="60" t="s">
        <v>15</v>
      </c>
      <c r="C134" s="118"/>
      <c r="D134" s="85"/>
      <c r="E134" s="85"/>
      <c r="F134" s="85"/>
      <c r="G134" s="85"/>
      <c r="H134" s="85"/>
      <c r="I134" s="86"/>
      <c r="J134" s="119"/>
    </row>
    <row r="135" spans="1:10" ht="26.25" customHeight="1">
      <c r="A135" s="108" t="s">
        <v>148</v>
      </c>
      <c r="B135" s="109"/>
      <c r="C135" s="109"/>
      <c r="D135" s="109"/>
      <c r="E135" s="109"/>
      <c r="F135" s="109"/>
      <c r="G135" s="109"/>
      <c r="H135" s="109"/>
      <c r="I135" s="109"/>
      <c r="J135" s="110"/>
    </row>
    <row r="136" spans="1:10" ht="18.75" customHeight="1">
      <c r="A136" s="114" t="s">
        <v>197</v>
      </c>
      <c r="B136" s="62" t="s">
        <v>8</v>
      </c>
      <c r="C136" s="116"/>
      <c r="D136" s="79" t="s">
        <v>9</v>
      </c>
      <c r="E136" s="79"/>
      <c r="F136" s="79"/>
      <c r="G136" s="79"/>
      <c r="H136" s="79"/>
      <c r="I136" s="80"/>
      <c r="J136" s="115"/>
    </row>
    <row r="137" spans="1:10" ht="24">
      <c r="A137" s="114"/>
      <c r="B137" s="60" t="s">
        <v>14</v>
      </c>
      <c r="C137" s="117"/>
      <c r="D137" s="82"/>
      <c r="E137" s="82"/>
      <c r="F137" s="82"/>
      <c r="G137" s="82"/>
      <c r="H137" s="82"/>
      <c r="I137" s="83"/>
      <c r="J137" s="115"/>
    </row>
    <row r="138" spans="1:10" ht="33.75" customHeight="1">
      <c r="A138" s="114"/>
      <c r="B138" s="60" t="s">
        <v>15</v>
      </c>
      <c r="C138" s="118"/>
      <c r="D138" s="85"/>
      <c r="E138" s="85"/>
      <c r="F138" s="85"/>
      <c r="G138" s="85"/>
      <c r="H138" s="85"/>
      <c r="I138" s="86"/>
      <c r="J138" s="115"/>
    </row>
    <row r="139" spans="1:10" ht="19.5" customHeight="1">
      <c r="A139" s="119" t="s">
        <v>23</v>
      </c>
      <c r="B139" s="62" t="s">
        <v>8</v>
      </c>
      <c r="C139" s="116"/>
      <c r="D139" s="79" t="s">
        <v>9</v>
      </c>
      <c r="E139" s="79"/>
      <c r="F139" s="79"/>
      <c r="G139" s="79"/>
      <c r="H139" s="79"/>
      <c r="I139" s="80"/>
      <c r="J139" s="119"/>
    </row>
    <row r="140" spans="1:10" ht="33" customHeight="1">
      <c r="A140" s="119"/>
      <c r="B140" s="60" t="s">
        <v>14</v>
      </c>
      <c r="C140" s="117"/>
      <c r="D140" s="82"/>
      <c r="E140" s="82"/>
      <c r="F140" s="82"/>
      <c r="G140" s="82"/>
      <c r="H140" s="82"/>
      <c r="I140" s="83"/>
      <c r="J140" s="119"/>
    </row>
    <row r="141" spans="1:10" ht="37.5" customHeight="1">
      <c r="A141" s="119"/>
      <c r="B141" s="60" t="s">
        <v>15</v>
      </c>
      <c r="C141" s="118"/>
      <c r="D141" s="85"/>
      <c r="E141" s="85"/>
      <c r="F141" s="85"/>
      <c r="G141" s="85"/>
      <c r="H141" s="85"/>
      <c r="I141" s="86"/>
      <c r="J141" s="119"/>
    </row>
    <row r="142" spans="1:10" ht="18" customHeight="1">
      <c r="A142" s="119" t="s">
        <v>24</v>
      </c>
      <c r="B142" s="62" t="s">
        <v>8</v>
      </c>
      <c r="C142" s="116"/>
      <c r="D142" s="79" t="s">
        <v>9</v>
      </c>
      <c r="E142" s="79"/>
      <c r="F142" s="79"/>
      <c r="G142" s="79"/>
      <c r="H142" s="79"/>
      <c r="I142" s="80"/>
      <c r="J142" s="119"/>
    </row>
    <row r="143" spans="1:10" ht="24">
      <c r="A143" s="119"/>
      <c r="B143" s="60" t="s">
        <v>14</v>
      </c>
      <c r="C143" s="117"/>
      <c r="D143" s="82"/>
      <c r="E143" s="82"/>
      <c r="F143" s="82"/>
      <c r="G143" s="82"/>
      <c r="H143" s="82"/>
      <c r="I143" s="83"/>
      <c r="J143" s="119"/>
    </row>
    <row r="144" spans="1:10" ht="34.5" customHeight="1">
      <c r="A144" s="119"/>
      <c r="B144" s="60" t="s">
        <v>15</v>
      </c>
      <c r="C144" s="118"/>
      <c r="D144" s="85"/>
      <c r="E144" s="85"/>
      <c r="F144" s="85"/>
      <c r="G144" s="85"/>
      <c r="H144" s="85"/>
      <c r="I144" s="86"/>
      <c r="J144" s="119"/>
    </row>
    <row r="145" spans="1:10" ht="18.75" customHeight="1">
      <c r="A145" s="119" t="s">
        <v>125</v>
      </c>
      <c r="B145" s="62" t="s">
        <v>8</v>
      </c>
      <c r="C145" s="116"/>
      <c r="D145" s="79" t="s">
        <v>9</v>
      </c>
      <c r="E145" s="79"/>
      <c r="F145" s="79"/>
      <c r="G145" s="79"/>
      <c r="H145" s="79"/>
      <c r="I145" s="80"/>
      <c r="J145" s="119"/>
    </row>
    <row r="146" spans="1:10" ht="24">
      <c r="A146" s="119"/>
      <c r="B146" s="60" t="s">
        <v>14</v>
      </c>
      <c r="C146" s="117"/>
      <c r="D146" s="82"/>
      <c r="E146" s="82"/>
      <c r="F146" s="82"/>
      <c r="G146" s="82"/>
      <c r="H146" s="82"/>
      <c r="I146" s="83"/>
      <c r="J146" s="119"/>
    </row>
    <row r="147" spans="1:10" ht="24">
      <c r="A147" s="119"/>
      <c r="B147" s="60" t="s">
        <v>15</v>
      </c>
      <c r="C147" s="118"/>
      <c r="D147" s="85"/>
      <c r="E147" s="85"/>
      <c r="F147" s="85"/>
      <c r="G147" s="85"/>
      <c r="H147" s="85"/>
      <c r="I147" s="86"/>
      <c r="J147" s="119"/>
    </row>
    <row r="148" spans="1:10" ht="21.75" customHeight="1">
      <c r="A148" s="114" t="s">
        <v>70</v>
      </c>
      <c r="B148" s="62" t="s">
        <v>8</v>
      </c>
      <c r="C148" s="116"/>
      <c r="D148" s="79" t="s">
        <v>9</v>
      </c>
      <c r="E148" s="79"/>
      <c r="F148" s="79"/>
      <c r="G148" s="79"/>
      <c r="H148" s="79"/>
      <c r="I148" s="80"/>
      <c r="J148" s="115"/>
    </row>
    <row r="149" spans="1:10" ht="27" customHeight="1">
      <c r="A149" s="114"/>
      <c r="B149" s="60" t="s">
        <v>14</v>
      </c>
      <c r="C149" s="117"/>
      <c r="D149" s="82"/>
      <c r="E149" s="82"/>
      <c r="F149" s="82"/>
      <c r="G149" s="82"/>
      <c r="H149" s="82"/>
      <c r="I149" s="83"/>
      <c r="J149" s="115"/>
    </row>
    <row r="150" spans="1:10" ht="33" customHeight="1">
      <c r="A150" s="114"/>
      <c r="B150" s="60" t="s">
        <v>15</v>
      </c>
      <c r="C150" s="118"/>
      <c r="D150" s="85"/>
      <c r="E150" s="85"/>
      <c r="F150" s="85"/>
      <c r="G150" s="85"/>
      <c r="H150" s="85"/>
      <c r="I150" s="86"/>
      <c r="J150" s="115"/>
    </row>
    <row r="151" spans="1:10" ht="24" customHeight="1">
      <c r="A151" s="119" t="s">
        <v>71</v>
      </c>
      <c r="B151" s="62" t="s">
        <v>8</v>
      </c>
      <c r="C151" s="116"/>
      <c r="D151" s="79" t="s">
        <v>9</v>
      </c>
      <c r="E151" s="79"/>
      <c r="F151" s="79"/>
      <c r="G151" s="79"/>
      <c r="H151" s="79"/>
      <c r="I151" s="80"/>
      <c r="J151" s="75"/>
    </row>
    <row r="152" spans="1:10" ht="24">
      <c r="A152" s="119"/>
      <c r="B152" s="60" t="s">
        <v>14</v>
      </c>
      <c r="C152" s="117"/>
      <c r="D152" s="82"/>
      <c r="E152" s="82"/>
      <c r="F152" s="82"/>
      <c r="G152" s="82"/>
      <c r="H152" s="82"/>
      <c r="I152" s="83"/>
      <c r="J152" s="76"/>
    </row>
    <row r="153" spans="1:10" ht="24">
      <c r="A153" s="119"/>
      <c r="B153" s="60" t="s">
        <v>15</v>
      </c>
      <c r="C153" s="118"/>
      <c r="D153" s="85"/>
      <c r="E153" s="85"/>
      <c r="F153" s="85"/>
      <c r="G153" s="85"/>
      <c r="H153" s="85"/>
      <c r="I153" s="86"/>
      <c r="J153" s="76"/>
    </row>
    <row r="154" spans="1:10" ht="12">
      <c r="A154" s="114" t="s">
        <v>73</v>
      </c>
      <c r="B154" s="62" t="s">
        <v>8</v>
      </c>
      <c r="C154" s="59"/>
      <c r="D154" s="57"/>
      <c r="E154" s="57"/>
      <c r="F154" s="57"/>
      <c r="G154" s="57"/>
      <c r="H154" s="57"/>
      <c r="I154" s="58"/>
      <c r="J154" s="76"/>
    </row>
    <row r="155" spans="1:10" ht="24">
      <c r="A155" s="114"/>
      <c r="B155" s="60" t="s">
        <v>14</v>
      </c>
      <c r="C155" s="59"/>
      <c r="D155" s="57"/>
      <c r="E155" s="57"/>
      <c r="F155" s="57"/>
      <c r="G155" s="57"/>
      <c r="H155" s="57"/>
      <c r="I155" s="58"/>
      <c r="J155" s="76"/>
    </row>
    <row r="156" spans="1:10" ht="24">
      <c r="A156" s="114"/>
      <c r="B156" s="60" t="s">
        <v>15</v>
      </c>
      <c r="C156" s="59"/>
      <c r="D156" s="57"/>
      <c r="E156" s="57"/>
      <c r="F156" s="57"/>
      <c r="G156" s="57"/>
      <c r="H156" s="57"/>
      <c r="I156" s="58"/>
      <c r="J156" s="76"/>
    </row>
    <row r="157" spans="1:10" ht="18" customHeight="1">
      <c r="A157" s="119" t="s">
        <v>74</v>
      </c>
      <c r="B157" s="62" t="s">
        <v>8</v>
      </c>
      <c r="C157" s="116"/>
      <c r="D157" s="79" t="s">
        <v>9</v>
      </c>
      <c r="E157" s="79"/>
      <c r="F157" s="79"/>
      <c r="G157" s="79"/>
      <c r="H157" s="79"/>
      <c r="I157" s="80"/>
      <c r="J157" s="76"/>
    </row>
    <row r="158" spans="1:10" ht="24">
      <c r="A158" s="119"/>
      <c r="B158" s="60" t="s">
        <v>14</v>
      </c>
      <c r="C158" s="117"/>
      <c r="D158" s="82"/>
      <c r="E158" s="82"/>
      <c r="F158" s="82"/>
      <c r="G158" s="82"/>
      <c r="H158" s="82"/>
      <c r="I158" s="83"/>
      <c r="J158" s="76"/>
    </row>
    <row r="159" spans="1:10" ht="27.75" customHeight="1">
      <c r="A159" s="119"/>
      <c r="B159" s="60" t="s">
        <v>15</v>
      </c>
      <c r="C159" s="118"/>
      <c r="D159" s="85"/>
      <c r="E159" s="85"/>
      <c r="F159" s="85"/>
      <c r="G159" s="85"/>
      <c r="H159" s="85"/>
      <c r="I159" s="86"/>
      <c r="J159" s="76"/>
    </row>
    <row r="160" spans="1:10" ht="19.5" customHeight="1">
      <c r="A160" s="119" t="s">
        <v>156</v>
      </c>
      <c r="B160" s="62" t="s">
        <v>8</v>
      </c>
      <c r="C160" s="116"/>
      <c r="D160" s="79" t="s">
        <v>9</v>
      </c>
      <c r="E160" s="79"/>
      <c r="F160" s="79"/>
      <c r="G160" s="79"/>
      <c r="H160" s="79"/>
      <c r="I160" s="80"/>
      <c r="J160" s="76"/>
    </row>
    <row r="161" spans="1:10" ht="24">
      <c r="A161" s="119"/>
      <c r="B161" s="60" t="s">
        <v>14</v>
      </c>
      <c r="C161" s="117"/>
      <c r="D161" s="82"/>
      <c r="E161" s="82"/>
      <c r="F161" s="82"/>
      <c r="G161" s="82"/>
      <c r="H161" s="82"/>
      <c r="I161" s="83"/>
      <c r="J161" s="76"/>
    </row>
    <row r="162" spans="1:10" ht="38.25" customHeight="1">
      <c r="A162" s="119"/>
      <c r="B162" s="60" t="s">
        <v>15</v>
      </c>
      <c r="C162" s="118"/>
      <c r="D162" s="85"/>
      <c r="E162" s="85"/>
      <c r="F162" s="85"/>
      <c r="G162" s="85"/>
      <c r="H162" s="85"/>
      <c r="I162" s="86"/>
      <c r="J162" s="77"/>
    </row>
    <row r="163" spans="1:10" ht="25.5" customHeight="1">
      <c r="A163" s="111" t="s">
        <v>151</v>
      </c>
      <c r="B163" s="112"/>
      <c r="C163" s="112"/>
      <c r="D163" s="112"/>
      <c r="E163" s="112"/>
      <c r="F163" s="112"/>
      <c r="G163" s="112"/>
      <c r="H163" s="112"/>
      <c r="I163" s="112"/>
      <c r="J163" s="113"/>
    </row>
    <row r="164" spans="1:10" ht="23.25" customHeight="1">
      <c r="A164" s="114" t="s">
        <v>135</v>
      </c>
      <c r="B164" s="60" t="s">
        <v>8</v>
      </c>
      <c r="C164" s="75"/>
      <c r="D164" s="21">
        <f aca="true" t="shared" si="16" ref="D164:I164">D165+D166</f>
        <v>3403.9</v>
      </c>
      <c r="E164" s="21">
        <f t="shared" si="16"/>
        <v>600</v>
      </c>
      <c r="F164" s="21">
        <f t="shared" si="16"/>
        <v>736.6</v>
      </c>
      <c r="G164" s="21">
        <f t="shared" si="16"/>
        <v>916.2</v>
      </c>
      <c r="H164" s="21">
        <f t="shared" si="16"/>
        <v>564.1</v>
      </c>
      <c r="I164" s="21">
        <f t="shared" si="16"/>
        <v>587</v>
      </c>
      <c r="J164" s="119"/>
    </row>
    <row r="165" spans="1:10" ht="24" customHeight="1">
      <c r="A165" s="114"/>
      <c r="B165" s="60" t="s">
        <v>14</v>
      </c>
      <c r="C165" s="76"/>
      <c r="D165" s="21">
        <f>E165+F165+G165+H165+I165</f>
        <v>2377</v>
      </c>
      <c r="E165" s="21">
        <v>543</v>
      </c>
      <c r="F165" s="21">
        <f aca="true" t="shared" si="17" ref="F165:I166">F176</f>
        <v>478</v>
      </c>
      <c r="G165" s="21">
        <f>G176</f>
        <v>601</v>
      </c>
      <c r="H165" s="21">
        <f t="shared" si="17"/>
        <v>370</v>
      </c>
      <c r="I165" s="21">
        <f t="shared" si="17"/>
        <v>385</v>
      </c>
      <c r="J165" s="119"/>
    </row>
    <row r="166" spans="1:10" ht="26.25" customHeight="1">
      <c r="A166" s="114"/>
      <c r="B166" s="60" t="s">
        <v>15</v>
      </c>
      <c r="C166" s="76"/>
      <c r="D166" s="21">
        <f>E166+F166+G166+H166+I166</f>
        <v>1026.9</v>
      </c>
      <c r="E166" s="21">
        <v>57</v>
      </c>
      <c r="F166" s="21">
        <f t="shared" si="17"/>
        <v>258.6</v>
      </c>
      <c r="G166" s="21">
        <f>SUM(G177)</f>
        <v>315.2</v>
      </c>
      <c r="H166" s="21">
        <f>SUM(H177)</f>
        <v>194.1</v>
      </c>
      <c r="I166" s="21">
        <f>I177</f>
        <v>202</v>
      </c>
      <c r="J166" s="119"/>
    </row>
    <row r="167" spans="1:10" ht="27" customHeight="1">
      <c r="A167" s="114"/>
      <c r="B167" s="60" t="s">
        <v>152</v>
      </c>
      <c r="C167" s="77"/>
      <c r="D167" s="21">
        <f aca="true" t="shared" si="18" ref="D167:I167">D171</f>
        <v>0</v>
      </c>
      <c r="E167" s="21">
        <f t="shared" si="18"/>
        <v>0</v>
      </c>
      <c r="F167" s="21">
        <f t="shared" si="18"/>
        <v>0</v>
      </c>
      <c r="G167" s="21">
        <f t="shared" si="18"/>
        <v>0</v>
      </c>
      <c r="H167" s="21">
        <f t="shared" si="18"/>
        <v>0</v>
      </c>
      <c r="I167" s="21">
        <f t="shared" si="18"/>
        <v>0</v>
      </c>
      <c r="J167" s="119"/>
    </row>
    <row r="168" spans="1:10" ht="24.75" customHeight="1">
      <c r="A168" s="119" t="s">
        <v>142</v>
      </c>
      <c r="B168" s="60" t="s">
        <v>8</v>
      </c>
      <c r="C168" s="75"/>
      <c r="D168" s="92" t="s">
        <v>9</v>
      </c>
      <c r="E168" s="93"/>
      <c r="F168" s="93"/>
      <c r="G168" s="93"/>
      <c r="H168" s="93"/>
      <c r="I168" s="94"/>
      <c r="J168" s="119"/>
    </row>
    <row r="169" spans="1:10" ht="24.75" customHeight="1">
      <c r="A169" s="119"/>
      <c r="B169" s="60" t="s">
        <v>14</v>
      </c>
      <c r="C169" s="76"/>
      <c r="D169" s="95"/>
      <c r="E169" s="96"/>
      <c r="F169" s="96"/>
      <c r="G169" s="96"/>
      <c r="H169" s="96"/>
      <c r="I169" s="97"/>
      <c r="J169" s="119"/>
    </row>
    <row r="170" spans="1:10" ht="24.75" customHeight="1">
      <c r="A170" s="119"/>
      <c r="B170" s="60" t="s">
        <v>15</v>
      </c>
      <c r="C170" s="76"/>
      <c r="D170" s="95"/>
      <c r="E170" s="96"/>
      <c r="F170" s="96"/>
      <c r="G170" s="96"/>
      <c r="H170" s="96"/>
      <c r="I170" s="97"/>
      <c r="J170" s="119"/>
    </row>
    <row r="171" spans="1:10" ht="26.25" customHeight="1">
      <c r="A171" s="119"/>
      <c r="B171" s="60" t="s">
        <v>152</v>
      </c>
      <c r="C171" s="77"/>
      <c r="D171" s="98"/>
      <c r="E171" s="99"/>
      <c r="F171" s="99"/>
      <c r="G171" s="99"/>
      <c r="H171" s="99"/>
      <c r="I171" s="100"/>
      <c r="J171" s="119"/>
    </row>
    <row r="172" spans="1:10" ht="24" customHeight="1">
      <c r="A172" s="119" t="s">
        <v>143</v>
      </c>
      <c r="B172" s="60" t="s">
        <v>8</v>
      </c>
      <c r="C172" s="75"/>
      <c r="D172" s="115" t="s">
        <v>9</v>
      </c>
      <c r="E172" s="115"/>
      <c r="F172" s="115"/>
      <c r="G172" s="115"/>
      <c r="H172" s="115"/>
      <c r="I172" s="115"/>
      <c r="J172" s="119"/>
    </row>
    <row r="173" spans="1:10" ht="33.75" customHeight="1">
      <c r="A173" s="119"/>
      <c r="B173" s="60" t="s">
        <v>14</v>
      </c>
      <c r="C173" s="76"/>
      <c r="D173" s="115"/>
      <c r="E173" s="115"/>
      <c r="F173" s="115"/>
      <c r="G173" s="115"/>
      <c r="H173" s="115"/>
      <c r="I173" s="115"/>
      <c r="J173" s="119"/>
    </row>
    <row r="174" spans="1:10" ht="30" customHeight="1">
      <c r="A174" s="119"/>
      <c r="B174" s="60" t="s">
        <v>15</v>
      </c>
      <c r="C174" s="77"/>
      <c r="D174" s="115"/>
      <c r="E174" s="115"/>
      <c r="F174" s="115"/>
      <c r="G174" s="115"/>
      <c r="H174" s="115"/>
      <c r="I174" s="115"/>
      <c r="J174" s="119"/>
    </row>
    <row r="175" spans="1:10" ht="25.5" customHeight="1">
      <c r="A175" s="119" t="s">
        <v>144</v>
      </c>
      <c r="B175" s="60" t="s">
        <v>8</v>
      </c>
      <c r="C175" s="61"/>
      <c r="D175" s="21">
        <f aca="true" t="shared" si="19" ref="D175:I175">D176+D177</f>
        <v>3403.9</v>
      </c>
      <c r="E175" s="21">
        <f t="shared" si="19"/>
        <v>600</v>
      </c>
      <c r="F175" s="21">
        <f t="shared" si="19"/>
        <v>736.6</v>
      </c>
      <c r="G175" s="21">
        <f t="shared" si="19"/>
        <v>916.2</v>
      </c>
      <c r="H175" s="21">
        <f t="shared" si="19"/>
        <v>564.1</v>
      </c>
      <c r="I175" s="21">
        <f t="shared" si="19"/>
        <v>587</v>
      </c>
      <c r="J175" s="119"/>
    </row>
    <row r="176" spans="1:10" ht="47.25" customHeight="1">
      <c r="A176" s="119"/>
      <c r="B176" s="60" t="s">
        <v>14</v>
      </c>
      <c r="C176" s="54" t="s">
        <v>126</v>
      </c>
      <c r="D176" s="21">
        <f>E176+F176+G176+H176+I176</f>
        <v>2377</v>
      </c>
      <c r="E176" s="21">
        <v>543</v>
      </c>
      <c r="F176" s="21">
        <v>478</v>
      </c>
      <c r="G176" s="21">
        <v>601</v>
      </c>
      <c r="H176" s="21">
        <v>370</v>
      </c>
      <c r="I176" s="21">
        <v>385</v>
      </c>
      <c r="J176" s="119"/>
    </row>
    <row r="177" spans="1:10" ht="35.25" customHeight="1">
      <c r="A177" s="119"/>
      <c r="B177" s="60" t="s">
        <v>15</v>
      </c>
      <c r="C177" s="54" t="s">
        <v>115</v>
      </c>
      <c r="D177" s="21">
        <f>E177+F177+G177+H177+I177</f>
        <v>1026.9</v>
      </c>
      <c r="E177" s="21">
        <v>57</v>
      </c>
      <c r="F177" s="21">
        <v>258.6</v>
      </c>
      <c r="G177" s="21">
        <v>315.2</v>
      </c>
      <c r="H177" s="21">
        <v>194.1</v>
      </c>
      <c r="I177" s="21">
        <v>202</v>
      </c>
      <c r="J177" s="119"/>
    </row>
    <row r="178" spans="1:10" ht="21" customHeight="1">
      <c r="A178" s="105" t="s">
        <v>188</v>
      </c>
      <c r="B178" s="60" t="s">
        <v>8</v>
      </c>
      <c r="C178" s="75"/>
      <c r="D178" s="78" t="s">
        <v>9</v>
      </c>
      <c r="E178" s="79"/>
      <c r="F178" s="79"/>
      <c r="G178" s="79"/>
      <c r="H178" s="79"/>
      <c r="I178" s="80"/>
      <c r="J178" s="75"/>
    </row>
    <row r="179" spans="1:10" ht="43.5" customHeight="1">
      <c r="A179" s="106"/>
      <c r="B179" s="60" t="s">
        <v>14</v>
      </c>
      <c r="C179" s="76"/>
      <c r="D179" s="81"/>
      <c r="E179" s="82"/>
      <c r="F179" s="82"/>
      <c r="G179" s="82"/>
      <c r="H179" s="82"/>
      <c r="I179" s="83"/>
      <c r="J179" s="76"/>
    </row>
    <row r="180" spans="1:10" ht="30" customHeight="1">
      <c r="A180" s="107"/>
      <c r="B180" s="60" t="s">
        <v>15</v>
      </c>
      <c r="C180" s="77"/>
      <c r="D180" s="84"/>
      <c r="E180" s="85"/>
      <c r="F180" s="85"/>
      <c r="G180" s="85"/>
      <c r="H180" s="85"/>
      <c r="I180" s="86"/>
      <c r="J180" s="77"/>
    </row>
    <row r="181" spans="1:10" ht="18.75" customHeight="1">
      <c r="A181" s="105" t="s">
        <v>189</v>
      </c>
      <c r="B181" s="60" t="s">
        <v>8</v>
      </c>
      <c r="C181" s="75"/>
      <c r="D181" s="78" t="s">
        <v>9</v>
      </c>
      <c r="E181" s="79"/>
      <c r="F181" s="79"/>
      <c r="G181" s="79"/>
      <c r="H181" s="79"/>
      <c r="I181" s="80"/>
      <c r="J181" s="75"/>
    </row>
    <row r="182" spans="1:10" ht="30" customHeight="1">
      <c r="A182" s="106"/>
      <c r="B182" s="60" t="s">
        <v>14</v>
      </c>
      <c r="C182" s="76"/>
      <c r="D182" s="81"/>
      <c r="E182" s="82"/>
      <c r="F182" s="82"/>
      <c r="G182" s="82"/>
      <c r="H182" s="82"/>
      <c r="I182" s="83"/>
      <c r="J182" s="76"/>
    </row>
    <row r="183" spans="1:10" ht="32.25" customHeight="1">
      <c r="A183" s="107"/>
      <c r="B183" s="60" t="s">
        <v>15</v>
      </c>
      <c r="C183" s="77"/>
      <c r="D183" s="84"/>
      <c r="E183" s="85"/>
      <c r="F183" s="85"/>
      <c r="G183" s="85"/>
      <c r="H183" s="85"/>
      <c r="I183" s="86"/>
      <c r="J183" s="77"/>
    </row>
    <row r="184" spans="1:10" ht="18.75" customHeight="1">
      <c r="A184" s="105" t="s">
        <v>191</v>
      </c>
      <c r="B184" s="60" t="s">
        <v>8</v>
      </c>
      <c r="C184" s="75"/>
      <c r="D184" s="78" t="s">
        <v>9</v>
      </c>
      <c r="E184" s="79"/>
      <c r="F184" s="79"/>
      <c r="G184" s="79"/>
      <c r="H184" s="79"/>
      <c r="I184" s="80"/>
      <c r="J184" s="75"/>
    </row>
    <row r="185" spans="1:10" ht="32.25" customHeight="1">
      <c r="A185" s="106"/>
      <c r="B185" s="60" t="s">
        <v>14</v>
      </c>
      <c r="C185" s="76"/>
      <c r="D185" s="81"/>
      <c r="E185" s="82"/>
      <c r="F185" s="82"/>
      <c r="G185" s="82"/>
      <c r="H185" s="82"/>
      <c r="I185" s="83"/>
      <c r="J185" s="76"/>
    </row>
    <row r="186" spans="1:10" ht="25.5" customHeight="1">
      <c r="A186" s="107"/>
      <c r="B186" s="60" t="s">
        <v>15</v>
      </c>
      <c r="C186" s="77"/>
      <c r="D186" s="84"/>
      <c r="E186" s="85"/>
      <c r="F186" s="85"/>
      <c r="G186" s="85"/>
      <c r="H186" s="85"/>
      <c r="I186" s="86"/>
      <c r="J186" s="77"/>
    </row>
    <row r="187" spans="1:10" ht="24" customHeight="1">
      <c r="A187" s="119" t="s">
        <v>136</v>
      </c>
      <c r="B187" s="60" t="s">
        <v>8</v>
      </c>
      <c r="C187" s="75"/>
      <c r="D187" s="92" t="s">
        <v>9</v>
      </c>
      <c r="E187" s="93"/>
      <c r="F187" s="93"/>
      <c r="G187" s="93"/>
      <c r="H187" s="93"/>
      <c r="I187" s="94"/>
      <c r="J187" s="119"/>
    </row>
    <row r="188" spans="1:10" ht="31.5" customHeight="1">
      <c r="A188" s="119"/>
      <c r="B188" s="60" t="s">
        <v>14</v>
      </c>
      <c r="C188" s="76"/>
      <c r="D188" s="95"/>
      <c r="E188" s="96"/>
      <c r="F188" s="96"/>
      <c r="G188" s="96"/>
      <c r="H188" s="96"/>
      <c r="I188" s="97"/>
      <c r="J188" s="119"/>
    </row>
    <row r="189" spans="1:10" ht="31.5" customHeight="1">
      <c r="A189" s="119"/>
      <c r="B189" s="60" t="s">
        <v>15</v>
      </c>
      <c r="C189" s="76"/>
      <c r="D189" s="95"/>
      <c r="E189" s="96"/>
      <c r="F189" s="96"/>
      <c r="G189" s="96"/>
      <c r="H189" s="96"/>
      <c r="I189" s="97"/>
      <c r="J189" s="119"/>
    </row>
    <row r="190" spans="1:10" ht="29.25" customHeight="1">
      <c r="A190" s="119"/>
      <c r="B190" s="1" t="s">
        <v>165</v>
      </c>
      <c r="C190" s="77"/>
      <c r="D190" s="98"/>
      <c r="E190" s="99"/>
      <c r="F190" s="99"/>
      <c r="G190" s="99"/>
      <c r="H190" s="99"/>
      <c r="I190" s="100"/>
      <c r="J190" s="119"/>
    </row>
    <row r="191" spans="1:10" ht="19.5" customHeight="1">
      <c r="A191" s="119" t="s">
        <v>166</v>
      </c>
      <c r="B191" s="60" t="s">
        <v>8</v>
      </c>
      <c r="C191" s="75"/>
      <c r="D191" s="92" t="s">
        <v>9</v>
      </c>
      <c r="E191" s="93"/>
      <c r="F191" s="93"/>
      <c r="G191" s="93"/>
      <c r="H191" s="93"/>
      <c r="I191" s="94"/>
      <c r="J191" s="119"/>
    </row>
    <row r="192" spans="1:10" ht="30" customHeight="1">
      <c r="A192" s="119"/>
      <c r="B192" s="60" t="s">
        <v>14</v>
      </c>
      <c r="C192" s="76"/>
      <c r="D192" s="95"/>
      <c r="E192" s="96"/>
      <c r="F192" s="96"/>
      <c r="G192" s="96"/>
      <c r="H192" s="96"/>
      <c r="I192" s="97"/>
      <c r="J192" s="119"/>
    </row>
    <row r="193" spans="1:10" ht="23.25" customHeight="1">
      <c r="A193" s="119"/>
      <c r="B193" s="60" t="s">
        <v>15</v>
      </c>
      <c r="C193" s="76"/>
      <c r="D193" s="95"/>
      <c r="E193" s="96"/>
      <c r="F193" s="96"/>
      <c r="G193" s="96"/>
      <c r="H193" s="96"/>
      <c r="I193" s="97"/>
      <c r="J193" s="119"/>
    </row>
    <row r="194" spans="1:10" ht="25.5" customHeight="1">
      <c r="A194" s="119"/>
      <c r="B194" s="60" t="s">
        <v>165</v>
      </c>
      <c r="C194" s="77"/>
      <c r="D194" s="98"/>
      <c r="E194" s="99"/>
      <c r="F194" s="99"/>
      <c r="G194" s="99"/>
      <c r="H194" s="99"/>
      <c r="I194" s="100"/>
      <c r="J194" s="119"/>
    </row>
    <row r="195" spans="1:10" ht="29.25" customHeight="1">
      <c r="A195" s="114" t="s">
        <v>145</v>
      </c>
      <c r="B195" s="60" t="s">
        <v>8</v>
      </c>
      <c r="C195" s="105"/>
      <c r="D195" s="92" t="s">
        <v>9</v>
      </c>
      <c r="E195" s="93"/>
      <c r="F195" s="93"/>
      <c r="G195" s="93"/>
      <c r="H195" s="93"/>
      <c r="I195" s="94"/>
      <c r="J195" s="119"/>
    </row>
    <row r="196" spans="1:10" ht="29.25" customHeight="1">
      <c r="A196" s="114"/>
      <c r="B196" s="60" t="s">
        <v>14</v>
      </c>
      <c r="C196" s="106"/>
      <c r="D196" s="95"/>
      <c r="E196" s="96"/>
      <c r="F196" s="96"/>
      <c r="G196" s="96"/>
      <c r="H196" s="96"/>
      <c r="I196" s="97"/>
      <c r="J196" s="119"/>
    </row>
    <row r="197" spans="1:10" ht="29.25" customHeight="1">
      <c r="A197" s="114"/>
      <c r="B197" s="60" t="s">
        <v>15</v>
      </c>
      <c r="C197" s="106"/>
      <c r="D197" s="95"/>
      <c r="E197" s="96"/>
      <c r="F197" s="96"/>
      <c r="G197" s="96"/>
      <c r="H197" s="96"/>
      <c r="I197" s="97"/>
      <c r="J197" s="119"/>
    </row>
    <row r="198" spans="1:10" ht="22.5" customHeight="1">
      <c r="A198" s="114"/>
      <c r="B198" s="60" t="s">
        <v>165</v>
      </c>
      <c r="C198" s="107"/>
      <c r="D198" s="98"/>
      <c r="E198" s="99"/>
      <c r="F198" s="99"/>
      <c r="G198" s="99"/>
      <c r="H198" s="99"/>
      <c r="I198" s="100"/>
      <c r="J198" s="119"/>
    </row>
    <row r="199" spans="1:10" ht="29.25" customHeight="1">
      <c r="A199" s="119" t="s">
        <v>166</v>
      </c>
      <c r="B199" s="60" t="s">
        <v>8</v>
      </c>
      <c r="C199" s="105" t="s">
        <v>115</v>
      </c>
      <c r="D199" s="92" t="s">
        <v>9</v>
      </c>
      <c r="E199" s="93"/>
      <c r="F199" s="93"/>
      <c r="G199" s="93"/>
      <c r="H199" s="93"/>
      <c r="I199" s="94"/>
      <c r="J199" s="119"/>
    </row>
    <row r="200" spans="1:10" ht="31.5" customHeight="1">
      <c r="A200" s="119"/>
      <c r="B200" s="60" t="s">
        <v>14</v>
      </c>
      <c r="C200" s="106"/>
      <c r="D200" s="95"/>
      <c r="E200" s="96"/>
      <c r="F200" s="96"/>
      <c r="G200" s="96"/>
      <c r="H200" s="96"/>
      <c r="I200" s="97"/>
      <c r="J200" s="119"/>
    </row>
    <row r="201" spans="1:10" ht="31.5" customHeight="1">
      <c r="A201" s="119"/>
      <c r="B201" s="60" t="s">
        <v>15</v>
      </c>
      <c r="C201" s="106"/>
      <c r="D201" s="95"/>
      <c r="E201" s="96"/>
      <c r="F201" s="96"/>
      <c r="G201" s="96"/>
      <c r="H201" s="96"/>
      <c r="I201" s="97"/>
      <c r="J201" s="119"/>
    </row>
    <row r="202" spans="1:10" ht="18.75" customHeight="1">
      <c r="A202" s="119"/>
      <c r="B202" s="60" t="s">
        <v>165</v>
      </c>
      <c r="C202" s="107"/>
      <c r="D202" s="98"/>
      <c r="E202" s="99"/>
      <c r="F202" s="99"/>
      <c r="G202" s="99"/>
      <c r="H202" s="99"/>
      <c r="I202" s="100"/>
      <c r="J202" s="119"/>
    </row>
    <row r="203" spans="1:10" ht="27" customHeight="1">
      <c r="A203" s="114" t="s">
        <v>242</v>
      </c>
      <c r="B203" s="60" t="s">
        <v>8</v>
      </c>
      <c r="C203" s="87"/>
      <c r="D203" s="2">
        <f aca="true" t="shared" si="20" ref="D203:I203">D205</f>
        <v>249261.00000000003</v>
      </c>
      <c r="E203" s="2">
        <f t="shared" si="20"/>
        <v>8309</v>
      </c>
      <c r="F203" s="2">
        <f t="shared" si="20"/>
        <v>54936</v>
      </c>
      <c r="G203" s="2">
        <f t="shared" si="20"/>
        <v>66806</v>
      </c>
      <c r="H203" s="2">
        <f t="shared" si="20"/>
        <v>59605</v>
      </c>
      <c r="I203" s="2">
        <f t="shared" si="20"/>
        <v>59605</v>
      </c>
      <c r="J203" s="75"/>
    </row>
    <row r="204" spans="1:10" ht="27" customHeight="1">
      <c r="A204" s="114"/>
      <c r="B204" s="60" t="s">
        <v>14</v>
      </c>
      <c r="C204" s="88"/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76"/>
    </row>
    <row r="205" spans="1:10" ht="27" customHeight="1">
      <c r="A205" s="114"/>
      <c r="B205" s="60" t="s">
        <v>15</v>
      </c>
      <c r="C205" s="88"/>
      <c r="D205" s="2">
        <f>D209+D213+D217</f>
        <v>249261.00000000003</v>
      </c>
      <c r="E205" s="2">
        <f>E209+E213</f>
        <v>8309</v>
      </c>
      <c r="F205" s="2">
        <f>F209+F213</f>
        <v>54936</v>
      </c>
      <c r="G205" s="2">
        <f>G209+G213+G215</f>
        <v>66806</v>
      </c>
      <c r="H205" s="2">
        <f>H209+H213</f>
        <v>59605</v>
      </c>
      <c r="I205" s="2">
        <f>I209+I213</f>
        <v>59605</v>
      </c>
      <c r="J205" s="76"/>
    </row>
    <row r="206" spans="1:10" ht="27.75" customHeight="1">
      <c r="A206" s="114"/>
      <c r="B206" s="60" t="s">
        <v>152</v>
      </c>
      <c r="C206" s="89"/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77"/>
    </row>
    <row r="207" spans="1:10" ht="18.75" customHeight="1">
      <c r="A207" s="114" t="s">
        <v>57</v>
      </c>
      <c r="B207" s="60" t="s">
        <v>8</v>
      </c>
      <c r="C207" s="87"/>
      <c r="D207" s="2">
        <f>E207+F207+G207+H207+I207</f>
        <v>169129.7</v>
      </c>
      <c r="E207" s="2">
        <f>E209</f>
        <v>6689</v>
      </c>
      <c r="F207" s="2">
        <f>F209</f>
        <v>41205</v>
      </c>
      <c r="G207" s="2">
        <f>G209</f>
        <v>40422</v>
      </c>
      <c r="H207" s="2">
        <f>H209</f>
        <v>40406.85</v>
      </c>
      <c r="I207" s="2">
        <f>I209</f>
        <v>40406.85</v>
      </c>
      <c r="J207" s="75"/>
    </row>
    <row r="208" spans="1:10" ht="26.25" customHeight="1">
      <c r="A208" s="114"/>
      <c r="B208" s="60" t="s">
        <v>14</v>
      </c>
      <c r="C208" s="88"/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76"/>
    </row>
    <row r="209" spans="1:10" ht="28.5" customHeight="1">
      <c r="A209" s="114"/>
      <c r="B209" s="60" t="s">
        <v>15</v>
      </c>
      <c r="C209" s="88"/>
      <c r="D209" s="2">
        <f>E209+F209+G209+H209+I209</f>
        <v>169129.7</v>
      </c>
      <c r="E209" s="2">
        <v>6689</v>
      </c>
      <c r="F209" s="2">
        <v>41205</v>
      </c>
      <c r="G209" s="2">
        <f>'[1]Финансирование'!$D$378</f>
        <v>40422</v>
      </c>
      <c r="H209" s="2">
        <v>40406.85</v>
      </c>
      <c r="I209" s="2">
        <v>40406.85</v>
      </c>
      <c r="J209" s="76"/>
    </row>
    <row r="210" spans="1:10" ht="25.5" customHeight="1">
      <c r="A210" s="119"/>
      <c r="B210" s="60" t="s">
        <v>152</v>
      </c>
      <c r="C210" s="89"/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77"/>
    </row>
    <row r="211" spans="1:10" ht="29.25" customHeight="1">
      <c r="A211" s="105" t="s">
        <v>56</v>
      </c>
      <c r="B211" s="60" t="s">
        <v>8</v>
      </c>
      <c r="C211" s="87"/>
      <c r="D211" s="2">
        <f aca="true" t="shared" si="21" ref="D211:I211">D213</f>
        <v>68706.42000000001</v>
      </c>
      <c r="E211" s="2">
        <f t="shared" si="21"/>
        <v>1620</v>
      </c>
      <c r="F211" s="2">
        <f t="shared" si="21"/>
        <v>13731</v>
      </c>
      <c r="G211" s="2">
        <f t="shared" si="21"/>
        <v>14959.12</v>
      </c>
      <c r="H211" s="2">
        <f t="shared" si="21"/>
        <v>19198.15</v>
      </c>
      <c r="I211" s="2">
        <f t="shared" si="21"/>
        <v>19198.15</v>
      </c>
      <c r="J211" s="75"/>
    </row>
    <row r="212" spans="1:10" ht="32.25" customHeight="1">
      <c r="A212" s="106"/>
      <c r="B212" s="60" t="s">
        <v>14</v>
      </c>
      <c r="C212" s="88"/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76"/>
    </row>
    <row r="213" spans="1:10" ht="32.25" customHeight="1">
      <c r="A213" s="106"/>
      <c r="B213" s="60" t="s">
        <v>15</v>
      </c>
      <c r="C213" s="88"/>
      <c r="D213" s="2">
        <f>E213+F213+G213+H213+I213</f>
        <v>68706.42000000001</v>
      </c>
      <c r="E213" s="2">
        <v>1620</v>
      </c>
      <c r="F213" s="2">
        <v>13731</v>
      </c>
      <c r="G213" s="2">
        <f>'[1]Финансирование'!$D$383</f>
        <v>14959.12</v>
      </c>
      <c r="H213" s="2">
        <v>19198.15</v>
      </c>
      <c r="I213" s="21">
        <v>19198.15</v>
      </c>
      <c r="J213" s="76"/>
    </row>
    <row r="214" spans="1:10" ht="27.75" customHeight="1">
      <c r="A214" s="106"/>
      <c r="B214" s="60" t="s">
        <v>152</v>
      </c>
      <c r="C214" s="89"/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77"/>
    </row>
    <row r="215" spans="1:10" ht="23.25" customHeight="1">
      <c r="A215" s="105" t="s">
        <v>241</v>
      </c>
      <c r="B215" s="60" t="s">
        <v>8</v>
      </c>
      <c r="C215" s="55"/>
      <c r="D215" s="21">
        <f>SUM(D216:D218)</f>
        <v>11424.88</v>
      </c>
      <c r="E215" s="21">
        <v>0</v>
      </c>
      <c r="F215" s="21">
        <v>0</v>
      </c>
      <c r="G215" s="21">
        <f>SUM(G217)</f>
        <v>11424.88</v>
      </c>
      <c r="H215" s="21">
        <v>0</v>
      </c>
      <c r="I215" s="21">
        <v>0</v>
      </c>
      <c r="J215" s="75"/>
    </row>
    <row r="216" spans="1:10" ht="23.25" customHeight="1">
      <c r="A216" s="106"/>
      <c r="B216" s="60" t="s">
        <v>14</v>
      </c>
      <c r="C216" s="55"/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76"/>
    </row>
    <row r="217" spans="1:10" ht="23.25" customHeight="1">
      <c r="A217" s="106"/>
      <c r="B217" s="60" t="s">
        <v>15</v>
      </c>
      <c r="C217" s="55"/>
      <c r="D217" s="21">
        <f>SUM(E217:I217)</f>
        <v>11424.88</v>
      </c>
      <c r="E217" s="21">
        <v>0</v>
      </c>
      <c r="F217" s="21">
        <v>0</v>
      </c>
      <c r="G217" s="21">
        <f>'[1]Финансирование'!$D$388</f>
        <v>11424.88</v>
      </c>
      <c r="H217" s="21">
        <v>0</v>
      </c>
      <c r="I217" s="21">
        <v>0</v>
      </c>
      <c r="J217" s="76"/>
    </row>
    <row r="218" spans="1:10" ht="23.25" customHeight="1">
      <c r="A218" s="107"/>
      <c r="B218" s="60" t="s">
        <v>152</v>
      </c>
      <c r="C218" s="55"/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77"/>
    </row>
    <row r="219" spans="1:10" ht="25.5" customHeight="1">
      <c r="A219" s="119" t="s">
        <v>243</v>
      </c>
      <c r="B219" s="60" t="s">
        <v>8</v>
      </c>
      <c r="C219" s="75"/>
      <c r="D219" s="2">
        <f aca="true" t="shared" si="22" ref="D219:I219">D222</f>
        <v>979</v>
      </c>
      <c r="E219" s="2">
        <f t="shared" si="22"/>
        <v>161</v>
      </c>
      <c r="F219" s="2">
        <f t="shared" si="22"/>
        <v>177</v>
      </c>
      <c r="G219" s="2">
        <f t="shared" si="22"/>
        <v>194</v>
      </c>
      <c r="H219" s="2">
        <f t="shared" si="22"/>
        <v>213</v>
      </c>
      <c r="I219" s="2">
        <f t="shared" si="22"/>
        <v>234</v>
      </c>
      <c r="J219" s="119"/>
    </row>
    <row r="220" spans="1:10" ht="26.25" customHeight="1">
      <c r="A220" s="119"/>
      <c r="B220" s="60" t="s">
        <v>14</v>
      </c>
      <c r="C220" s="76"/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f>I222</f>
        <v>234</v>
      </c>
      <c r="J220" s="119"/>
    </row>
    <row r="221" spans="1:10" ht="26.25" customHeight="1">
      <c r="A221" s="119"/>
      <c r="B221" s="60" t="s">
        <v>15</v>
      </c>
      <c r="C221" s="76"/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f>G223</f>
        <v>194</v>
      </c>
      <c r="J221" s="119"/>
    </row>
    <row r="222" spans="1:10" ht="30.75" customHeight="1">
      <c r="A222" s="119"/>
      <c r="B222" s="60" t="s">
        <v>165</v>
      </c>
      <c r="C222" s="77"/>
      <c r="D222" s="2">
        <f>E222+F222+G222+H222+I222</f>
        <v>979</v>
      </c>
      <c r="E222" s="2">
        <v>161</v>
      </c>
      <c r="F222" s="2">
        <v>177</v>
      </c>
      <c r="G222" s="2">
        <v>194</v>
      </c>
      <c r="H222" s="2">
        <v>213</v>
      </c>
      <c r="I222" s="2">
        <v>234</v>
      </c>
      <c r="J222" s="119"/>
    </row>
    <row r="223" spans="1:10" ht="21.75" customHeight="1">
      <c r="A223" s="119" t="s">
        <v>164</v>
      </c>
      <c r="B223" s="60" t="s">
        <v>8</v>
      </c>
      <c r="C223" s="87"/>
      <c r="D223" s="21">
        <f aca="true" t="shared" si="23" ref="D223:I223">D226</f>
        <v>979</v>
      </c>
      <c r="E223" s="21">
        <f t="shared" si="23"/>
        <v>161</v>
      </c>
      <c r="F223" s="21">
        <f t="shared" si="23"/>
        <v>177</v>
      </c>
      <c r="G223" s="21">
        <f t="shared" si="23"/>
        <v>194</v>
      </c>
      <c r="H223" s="21">
        <f t="shared" si="23"/>
        <v>213</v>
      </c>
      <c r="I223" s="21">
        <f t="shared" si="23"/>
        <v>234</v>
      </c>
      <c r="J223" s="75"/>
    </row>
    <row r="224" spans="1:10" ht="26.25" customHeight="1">
      <c r="A224" s="119"/>
      <c r="B224" s="60" t="s">
        <v>14</v>
      </c>
      <c r="C224" s="88"/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f>I226</f>
        <v>234</v>
      </c>
      <c r="J224" s="76"/>
    </row>
    <row r="225" spans="1:10" ht="28.5" customHeight="1">
      <c r="A225" s="119"/>
      <c r="B225" s="60" t="s">
        <v>15</v>
      </c>
      <c r="C225" s="88"/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f>G203</f>
        <v>66806</v>
      </c>
      <c r="J225" s="76"/>
    </row>
    <row r="226" spans="1:10" ht="29.25" customHeight="1">
      <c r="A226" s="119"/>
      <c r="B226" s="60" t="s">
        <v>152</v>
      </c>
      <c r="C226" s="89"/>
      <c r="D226" s="2">
        <f>E226+F226+G226+H226+I226</f>
        <v>979</v>
      </c>
      <c r="E226" s="2">
        <v>161</v>
      </c>
      <c r="F226" s="2">
        <v>177</v>
      </c>
      <c r="G226" s="2">
        <v>194</v>
      </c>
      <c r="H226" s="2">
        <v>213</v>
      </c>
      <c r="I226" s="2">
        <v>234</v>
      </c>
      <c r="J226" s="77"/>
    </row>
    <row r="227" spans="1:10" ht="27" customHeight="1">
      <c r="A227" s="114" t="s">
        <v>232</v>
      </c>
      <c r="B227" s="60" t="s">
        <v>8</v>
      </c>
      <c r="C227" s="87"/>
      <c r="D227" s="2">
        <f aca="true" t="shared" si="24" ref="D227:I227">D229</f>
        <v>14176</v>
      </c>
      <c r="E227" s="2">
        <f t="shared" si="24"/>
        <v>14176</v>
      </c>
      <c r="F227" s="2">
        <f t="shared" si="24"/>
        <v>0</v>
      </c>
      <c r="G227" s="2">
        <f t="shared" si="24"/>
        <v>0</v>
      </c>
      <c r="H227" s="2">
        <f t="shared" si="24"/>
        <v>0</v>
      </c>
      <c r="I227" s="2">
        <f t="shared" si="24"/>
        <v>0</v>
      </c>
      <c r="J227" s="75"/>
    </row>
    <row r="228" spans="1:10" ht="24">
      <c r="A228" s="114"/>
      <c r="B228" s="60" t="s">
        <v>14</v>
      </c>
      <c r="C228" s="88"/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76"/>
    </row>
    <row r="229" spans="1:10" ht="24">
      <c r="A229" s="114"/>
      <c r="B229" s="60" t="s">
        <v>15</v>
      </c>
      <c r="C229" s="88"/>
      <c r="D229" s="2">
        <f>E229+F229+G229+H229+I229</f>
        <v>14176</v>
      </c>
      <c r="E229" s="2">
        <f>E233+E237</f>
        <v>14176</v>
      </c>
      <c r="F229" s="2">
        <f>F233+F237</f>
        <v>0</v>
      </c>
      <c r="G229" s="2">
        <f>G233+G237</f>
        <v>0</v>
      </c>
      <c r="H229" s="2">
        <f>H233+H237</f>
        <v>0</v>
      </c>
      <c r="I229" s="2">
        <f>I233+I237</f>
        <v>0</v>
      </c>
      <c r="J229" s="76"/>
    </row>
    <row r="230" spans="1:10" ht="21.75" customHeight="1">
      <c r="A230" s="114"/>
      <c r="B230" s="60" t="s">
        <v>152</v>
      </c>
      <c r="C230" s="89"/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77"/>
    </row>
    <row r="231" spans="1:10" ht="18.75" customHeight="1">
      <c r="A231" s="119" t="s">
        <v>18</v>
      </c>
      <c r="B231" s="60" t="s">
        <v>8</v>
      </c>
      <c r="C231" s="87"/>
      <c r="D231" s="2">
        <f aca="true" t="shared" si="25" ref="D231:I231">D233</f>
        <v>14176</v>
      </c>
      <c r="E231" s="2">
        <f t="shared" si="25"/>
        <v>14176</v>
      </c>
      <c r="F231" s="2">
        <f t="shared" si="25"/>
        <v>0</v>
      </c>
      <c r="G231" s="2">
        <f t="shared" si="25"/>
        <v>0</v>
      </c>
      <c r="H231" s="2">
        <f t="shared" si="25"/>
        <v>0</v>
      </c>
      <c r="I231" s="2">
        <f t="shared" si="25"/>
        <v>0</v>
      </c>
      <c r="J231" s="75"/>
    </row>
    <row r="232" spans="1:10" ht="28.5" customHeight="1">
      <c r="A232" s="119"/>
      <c r="B232" s="60" t="s">
        <v>14</v>
      </c>
      <c r="C232" s="88"/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76"/>
    </row>
    <row r="233" spans="1:10" ht="24.75" customHeight="1">
      <c r="A233" s="119"/>
      <c r="B233" s="60" t="s">
        <v>15</v>
      </c>
      <c r="C233" s="88"/>
      <c r="D233" s="2">
        <f>SUM(E233:I233)</f>
        <v>14176</v>
      </c>
      <c r="E233" s="2">
        <v>14176</v>
      </c>
      <c r="F233" s="2">
        <v>0</v>
      </c>
      <c r="G233" s="2">
        <v>0</v>
      </c>
      <c r="H233" s="2">
        <v>0</v>
      </c>
      <c r="I233" s="2">
        <v>0</v>
      </c>
      <c r="J233" s="76"/>
    </row>
    <row r="234" spans="1:10" ht="23.25" customHeight="1">
      <c r="A234" s="119"/>
      <c r="B234" s="60" t="s">
        <v>152</v>
      </c>
      <c r="C234" s="89"/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77"/>
    </row>
    <row r="235" spans="1:10" ht="20.25" customHeight="1">
      <c r="A235" s="119" t="s">
        <v>167</v>
      </c>
      <c r="B235" s="60" t="s">
        <v>8</v>
      </c>
      <c r="C235" s="87"/>
      <c r="D235" s="92" t="s">
        <v>9</v>
      </c>
      <c r="E235" s="93"/>
      <c r="F235" s="93"/>
      <c r="G235" s="93"/>
      <c r="H235" s="93"/>
      <c r="I235" s="94"/>
      <c r="J235" s="42"/>
    </row>
    <row r="236" spans="1:10" ht="27.75" customHeight="1">
      <c r="A236" s="119"/>
      <c r="B236" s="60" t="s">
        <v>14</v>
      </c>
      <c r="C236" s="88"/>
      <c r="D236" s="95"/>
      <c r="E236" s="96"/>
      <c r="F236" s="96"/>
      <c r="G236" s="96"/>
      <c r="H236" s="96"/>
      <c r="I236" s="97"/>
      <c r="J236" s="42"/>
    </row>
    <row r="237" spans="1:10" ht="18" customHeight="1">
      <c r="A237" s="119"/>
      <c r="B237" s="60" t="s">
        <v>15</v>
      </c>
      <c r="C237" s="88"/>
      <c r="D237" s="95"/>
      <c r="E237" s="96"/>
      <c r="F237" s="96"/>
      <c r="G237" s="96"/>
      <c r="H237" s="96"/>
      <c r="I237" s="97"/>
      <c r="J237" s="42"/>
    </row>
    <row r="238" spans="1:10" ht="23.25" customHeight="1">
      <c r="A238" s="119"/>
      <c r="B238" s="60" t="s">
        <v>152</v>
      </c>
      <c r="C238" s="89"/>
      <c r="D238" s="98"/>
      <c r="E238" s="99"/>
      <c r="F238" s="99"/>
      <c r="G238" s="99"/>
      <c r="H238" s="99"/>
      <c r="I238" s="100"/>
      <c r="J238" s="43"/>
    </row>
    <row r="239" spans="1:10" ht="24" customHeight="1">
      <c r="A239" s="105" t="s">
        <v>187</v>
      </c>
      <c r="B239" s="60" t="s">
        <v>8</v>
      </c>
      <c r="C239" s="87"/>
      <c r="D239" s="92" t="s">
        <v>9</v>
      </c>
      <c r="E239" s="93"/>
      <c r="F239" s="93"/>
      <c r="G239" s="93"/>
      <c r="H239" s="93"/>
      <c r="I239" s="94"/>
      <c r="J239" s="75"/>
    </row>
    <row r="240" spans="1:10" ht="24">
      <c r="A240" s="106"/>
      <c r="B240" s="60" t="s">
        <v>14</v>
      </c>
      <c r="C240" s="88"/>
      <c r="D240" s="95"/>
      <c r="E240" s="96"/>
      <c r="F240" s="96"/>
      <c r="G240" s="96"/>
      <c r="H240" s="96"/>
      <c r="I240" s="97"/>
      <c r="J240" s="76"/>
    </row>
    <row r="241" spans="1:10" ht="20.25" customHeight="1">
      <c r="A241" s="106"/>
      <c r="B241" s="60" t="s">
        <v>15</v>
      </c>
      <c r="C241" s="88"/>
      <c r="D241" s="95"/>
      <c r="E241" s="96"/>
      <c r="F241" s="96"/>
      <c r="G241" s="96"/>
      <c r="H241" s="96"/>
      <c r="I241" s="97"/>
      <c r="J241" s="76"/>
    </row>
    <row r="242" spans="1:10" ht="12.75" customHeight="1">
      <c r="A242" s="107"/>
      <c r="B242" s="60" t="s">
        <v>152</v>
      </c>
      <c r="C242" s="89"/>
      <c r="D242" s="98"/>
      <c r="E242" s="99"/>
      <c r="F242" s="99"/>
      <c r="G242" s="99"/>
      <c r="H242" s="99"/>
      <c r="I242" s="100"/>
      <c r="J242" s="77"/>
    </row>
    <row r="243" spans="1:10" ht="21.75" customHeight="1">
      <c r="A243" s="105" t="s">
        <v>185</v>
      </c>
      <c r="B243" s="60" t="s">
        <v>8</v>
      </c>
      <c r="C243" s="87"/>
      <c r="D243" s="92" t="s">
        <v>9</v>
      </c>
      <c r="E243" s="93"/>
      <c r="F243" s="93"/>
      <c r="G243" s="93"/>
      <c r="H243" s="93"/>
      <c r="I243" s="94"/>
      <c r="J243" s="75"/>
    </row>
    <row r="244" spans="1:10" ht="24">
      <c r="A244" s="106"/>
      <c r="B244" s="60" t="s">
        <v>14</v>
      </c>
      <c r="C244" s="88"/>
      <c r="D244" s="95"/>
      <c r="E244" s="96"/>
      <c r="F244" s="96"/>
      <c r="G244" s="96"/>
      <c r="H244" s="96"/>
      <c r="I244" s="97"/>
      <c r="J244" s="76"/>
    </row>
    <row r="245" spans="1:10" ht="24">
      <c r="A245" s="106"/>
      <c r="B245" s="60" t="s">
        <v>15</v>
      </c>
      <c r="C245" s="88"/>
      <c r="D245" s="95"/>
      <c r="E245" s="96"/>
      <c r="F245" s="96"/>
      <c r="G245" s="96"/>
      <c r="H245" s="96"/>
      <c r="I245" s="97"/>
      <c r="J245" s="76"/>
    </row>
    <row r="246" spans="1:10" ht="12">
      <c r="A246" s="107"/>
      <c r="B246" s="60" t="s">
        <v>152</v>
      </c>
      <c r="C246" s="89"/>
      <c r="D246" s="98"/>
      <c r="E246" s="99"/>
      <c r="F246" s="99"/>
      <c r="G246" s="99"/>
      <c r="H246" s="99"/>
      <c r="I246" s="100"/>
      <c r="J246" s="77"/>
    </row>
    <row r="247" spans="1:10" ht="24" customHeight="1">
      <c r="A247" s="105" t="s">
        <v>186</v>
      </c>
      <c r="B247" s="60" t="s">
        <v>8</v>
      </c>
      <c r="C247" s="87"/>
      <c r="D247" s="92" t="s">
        <v>9</v>
      </c>
      <c r="E247" s="93"/>
      <c r="F247" s="93"/>
      <c r="G247" s="93"/>
      <c r="H247" s="93"/>
      <c r="I247" s="94"/>
      <c r="J247" s="75"/>
    </row>
    <row r="248" spans="1:10" ht="24">
      <c r="A248" s="106"/>
      <c r="B248" s="60" t="s">
        <v>14</v>
      </c>
      <c r="C248" s="88"/>
      <c r="D248" s="95"/>
      <c r="E248" s="96"/>
      <c r="F248" s="96"/>
      <c r="G248" s="96"/>
      <c r="H248" s="96"/>
      <c r="I248" s="97"/>
      <c r="J248" s="76"/>
    </row>
    <row r="249" spans="1:10" ht="18" customHeight="1">
      <c r="A249" s="106"/>
      <c r="B249" s="60" t="s">
        <v>15</v>
      </c>
      <c r="C249" s="88"/>
      <c r="D249" s="95"/>
      <c r="E249" s="96"/>
      <c r="F249" s="96"/>
      <c r="G249" s="96"/>
      <c r="H249" s="96"/>
      <c r="I249" s="97"/>
      <c r="J249" s="76"/>
    </row>
    <row r="250" spans="1:10" ht="12">
      <c r="A250" s="107"/>
      <c r="B250" s="60" t="s">
        <v>152</v>
      </c>
      <c r="C250" s="89"/>
      <c r="D250" s="98"/>
      <c r="E250" s="99"/>
      <c r="F250" s="99"/>
      <c r="G250" s="99"/>
      <c r="H250" s="99"/>
      <c r="I250" s="100"/>
      <c r="J250" s="77"/>
    </row>
    <row r="252" ht="12.75">
      <c r="J252" s="20" t="s">
        <v>171</v>
      </c>
    </row>
  </sheetData>
  <sheetProtection/>
  <mergeCells count="272">
    <mergeCell ref="C74:C76"/>
    <mergeCell ref="J239:J242"/>
    <mergeCell ref="J243:J246"/>
    <mergeCell ref="J247:J250"/>
    <mergeCell ref="C235:C238"/>
    <mergeCell ref="J227:J230"/>
    <mergeCell ref="J199:J202"/>
    <mergeCell ref="D199:I202"/>
    <mergeCell ref="A71:A73"/>
    <mergeCell ref="A74:A76"/>
    <mergeCell ref="C71:C73"/>
    <mergeCell ref="J215:J218"/>
    <mergeCell ref="A215:A218"/>
    <mergeCell ref="J74:J76"/>
    <mergeCell ref="A203:A206"/>
    <mergeCell ref="A207:A210"/>
    <mergeCell ref="A199:A202"/>
    <mergeCell ref="C199:C202"/>
    <mergeCell ref="A247:A250"/>
    <mergeCell ref="D239:I242"/>
    <mergeCell ref="D243:I246"/>
    <mergeCell ref="D247:I250"/>
    <mergeCell ref="C239:C242"/>
    <mergeCell ref="C243:C246"/>
    <mergeCell ref="C247:C250"/>
    <mergeCell ref="A223:A226"/>
    <mergeCell ref="A219:A222"/>
    <mergeCell ref="C219:C222"/>
    <mergeCell ref="J219:J222"/>
    <mergeCell ref="A239:A242"/>
    <mergeCell ref="A243:A246"/>
    <mergeCell ref="D235:I238"/>
    <mergeCell ref="A227:A230"/>
    <mergeCell ref="A231:A234"/>
    <mergeCell ref="A235:A238"/>
    <mergeCell ref="A195:A198"/>
    <mergeCell ref="C195:C198"/>
    <mergeCell ref="J195:J198"/>
    <mergeCell ref="A187:A190"/>
    <mergeCell ref="C187:C190"/>
    <mergeCell ref="J187:J190"/>
    <mergeCell ref="D195:I198"/>
    <mergeCell ref="D191:I194"/>
    <mergeCell ref="J178:J180"/>
    <mergeCell ref="A181:A183"/>
    <mergeCell ref="C181:C183"/>
    <mergeCell ref="A191:A194"/>
    <mergeCell ref="J191:J194"/>
    <mergeCell ref="A172:A174"/>
    <mergeCell ref="C172:C174"/>
    <mergeCell ref="D172:I174"/>
    <mergeCell ref="J172:J174"/>
    <mergeCell ref="D168:I171"/>
    <mergeCell ref="A175:A177"/>
    <mergeCell ref="J175:J177"/>
    <mergeCell ref="A164:A167"/>
    <mergeCell ref="C164:C167"/>
    <mergeCell ref="J164:J167"/>
    <mergeCell ref="A168:A171"/>
    <mergeCell ref="C168:C171"/>
    <mergeCell ref="J168:J171"/>
    <mergeCell ref="A151:A153"/>
    <mergeCell ref="C151:C153"/>
    <mergeCell ref="D151:I153"/>
    <mergeCell ref="J151:J162"/>
    <mergeCell ref="A157:A159"/>
    <mergeCell ref="C157:C159"/>
    <mergeCell ref="D157:I159"/>
    <mergeCell ref="A160:A162"/>
    <mergeCell ref="C160:C162"/>
    <mergeCell ref="D160:I162"/>
    <mergeCell ref="A145:A147"/>
    <mergeCell ref="C145:C147"/>
    <mergeCell ref="D145:I147"/>
    <mergeCell ref="J145:J147"/>
    <mergeCell ref="A148:A150"/>
    <mergeCell ref="C148:C150"/>
    <mergeCell ref="D148:I150"/>
    <mergeCell ref="J148:J150"/>
    <mergeCell ref="A139:A141"/>
    <mergeCell ref="C139:C141"/>
    <mergeCell ref="D139:I141"/>
    <mergeCell ref="J139:J141"/>
    <mergeCell ref="A136:A138"/>
    <mergeCell ref="A142:A144"/>
    <mergeCell ref="C142:C144"/>
    <mergeCell ref="D142:I144"/>
    <mergeCell ref="J142:J144"/>
    <mergeCell ref="J132:J134"/>
    <mergeCell ref="A126:A128"/>
    <mergeCell ref="C126:C128"/>
    <mergeCell ref="J126:J128"/>
    <mergeCell ref="A129:A131"/>
    <mergeCell ref="C129:C131"/>
    <mergeCell ref="A132:A134"/>
    <mergeCell ref="C132:C134"/>
    <mergeCell ref="D132:I134"/>
    <mergeCell ref="J129:J131"/>
    <mergeCell ref="A120:A122"/>
    <mergeCell ref="C120:C122"/>
    <mergeCell ref="A123:A125"/>
    <mergeCell ref="C123:C125"/>
    <mergeCell ref="D123:I125"/>
    <mergeCell ref="J123:J125"/>
    <mergeCell ref="J120:J122"/>
    <mergeCell ref="J114:J116"/>
    <mergeCell ref="A117:A119"/>
    <mergeCell ref="C117:C119"/>
    <mergeCell ref="D117:I119"/>
    <mergeCell ref="J117:J119"/>
    <mergeCell ref="A114:A116"/>
    <mergeCell ref="A101:J101"/>
    <mergeCell ref="A105:A107"/>
    <mergeCell ref="C105:C107"/>
    <mergeCell ref="D105:I107"/>
    <mergeCell ref="J105:J107"/>
    <mergeCell ref="A108:A110"/>
    <mergeCell ref="C108:C110"/>
    <mergeCell ref="D108:I110"/>
    <mergeCell ref="J108:J110"/>
    <mergeCell ref="A102:A104"/>
    <mergeCell ref="A95:A97"/>
    <mergeCell ref="C95:C97"/>
    <mergeCell ref="D95:I97"/>
    <mergeCell ref="J95:J97"/>
    <mergeCell ref="A98:A100"/>
    <mergeCell ref="C98:C100"/>
    <mergeCell ref="D98:I100"/>
    <mergeCell ref="J98:J100"/>
    <mergeCell ref="A89:A91"/>
    <mergeCell ref="C89:C91"/>
    <mergeCell ref="D89:I91"/>
    <mergeCell ref="J89:J91"/>
    <mergeCell ref="A92:A94"/>
    <mergeCell ref="C92:C94"/>
    <mergeCell ref="D92:I94"/>
    <mergeCell ref="J92:J94"/>
    <mergeCell ref="A83:A85"/>
    <mergeCell ref="C83:C85"/>
    <mergeCell ref="J83:J85"/>
    <mergeCell ref="A86:A88"/>
    <mergeCell ref="C86:C88"/>
    <mergeCell ref="D86:I88"/>
    <mergeCell ref="J86:J88"/>
    <mergeCell ref="A77:A79"/>
    <mergeCell ref="C77:C79"/>
    <mergeCell ref="J77:J79"/>
    <mergeCell ref="D79:I79"/>
    <mergeCell ref="A80:A82"/>
    <mergeCell ref="C80:C82"/>
    <mergeCell ref="J80:J82"/>
    <mergeCell ref="A65:A67"/>
    <mergeCell ref="C65:C67"/>
    <mergeCell ref="J65:J67"/>
    <mergeCell ref="A68:A70"/>
    <mergeCell ref="C68:C70"/>
    <mergeCell ref="J68:J70"/>
    <mergeCell ref="A59:A61"/>
    <mergeCell ref="C59:C61"/>
    <mergeCell ref="J59:J61"/>
    <mergeCell ref="A62:A64"/>
    <mergeCell ref="C62:C64"/>
    <mergeCell ref="J62:J64"/>
    <mergeCell ref="C53:C55"/>
    <mergeCell ref="J53:J55"/>
    <mergeCell ref="A56:A58"/>
    <mergeCell ref="C56:C58"/>
    <mergeCell ref="J56:J58"/>
    <mergeCell ref="C50:C52"/>
    <mergeCell ref="J50:J52"/>
    <mergeCell ref="A50:A52"/>
    <mergeCell ref="A53:A55"/>
    <mergeCell ref="A36:A37"/>
    <mergeCell ref="C36:C37"/>
    <mergeCell ref="J36:J37"/>
    <mergeCell ref="D40:I41"/>
    <mergeCell ref="J40:J41"/>
    <mergeCell ref="A38:A39"/>
    <mergeCell ref="D38:I39"/>
    <mergeCell ref="J38:J39"/>
    <mergeCell ref="A43:J43"/>
    <mergeCell ref="A40:A42"/>
    <mergeCell ref="C40:C41"/>
    <mergeCell ref="A44:A46"/>
    <mergeCell ref="C44:C46"/>
    <mergeCell ref="J44:J46"/>
    <mergeCell ref="A32:A33"/>
    <mergeCell ref="C32:C33"/>
    <mergeCell ref="J26:J27"/>
    <mergeCell ref="A28:A29"/>
    <mergeCell ref="C28:C29"/>
    <mergeCell ref="A47:A49"/>
    <mergeCell ref="J47:J49"/>
    <mergeCell ref="C34:C35"/>
    <mergeCell ref="D34:I35"/>
    <mergeCell ref="J34:J35"/>
    <mergeCell ref="A14:A16"/>
    <mergeCell ref="C14:C16"/>
    <mergeCell ref="J14:J16"/>
    <mergeCell ref="A17:A19"/>
    <mergeCell ref="C20:C22"/>
    <mergeCell ref="J20:J22"/>
    <mergeCell ref="J17:J19"/>
    <mergeCell ref="A20:A22"/>
    <mergeCell ref="A23:A25"/>
    <mergeCell ref="C23:C25"/>
    <mergeCell ref="C30:C31"/>
    <mergeCell ref="A9:J9"/>
    <mergeCell ref="A13:J13"/>
    <mergeCell ref="A10:A11"/>
    <mergeCell ref="B10:B11"/>
    <mergeCell ref="A26:A27"/>
    <mergeCell ref="C26:C27"/>
    <mergeCell ref="C10:C11"/>
    <mergeCell ref="E3:I3"/>
    <mergeCell ref="E4:J4"/>
    <mergeCell ref="E5:J5"/>
    <mergeCell ref="E6:J6"/>
    <mergeCell ref="E7:J7"/>
    <mergeCell ref="J102:J104"/>
    <mergeCell ref="J28:J31"/>
    <mergeCell ref="G8:J8"/>
    <mergeCell ref="D10:I10"/>
    <mergeCell ref="J10:J11"/>
    <mergeCell ref="A30:A31"/>
    <mergeCell ref="A184:A186"/>
    <mergeCell ref="C184:C186"/>
    <mergeCell ref="A111:A113"/>
    <mergeCell ref="C111:C113"/>
    <mergeCell ref="D111:I113"/>
    <mergeCell ref="A34:A35"/>
    <mergeCell ref="C38:C39"/>
    <mergeCell ref="D129:I131"/>
    <mergeCell ref="D120:I122"/>
    <mergeCell ref="D126:I128"/>
    <mergeCell ref="C231:C234"/>
    <mergeCell ref="C178:C180"/>
    <mergeCell ref="C102:C104"/>
    <mergeCell ref="D102:I104"/>
    <mergeCell ref="C114:C116"/>
    <mergeCell ref="D114:I116"/>
    <mergeCell ref="C136:C138"/>
    <mergeCell ref="C223:C226"/>
    <mergeCell ref="C227:C230"/>
    <mergeCell ref="A211:A214"/>
    <mergeCell ref="A135:J135"/>
    <mergeCell ref="A163:J163"/>
    <mergeCell ref="A154:A156"/>
    <mergeCell ref="A178:A180"/>
    <mergeCell ref="D178:I180"/>
    <mergeCell ref="C191:C194"/>
    <mergeCell ref="D181:I183"/>
    <mergeCell ref="D136:I138"/>
    <mergeCell ref="J136:J138"/>
    <mergeCell ref="C211:C214"/>
    <mergeCell ref="J111:J113"/>
    <mergeCell ref="E1:J1"/>
    <mergeCell ref="D187:I190"/>
    <mergeCell ref="J203:J206"/>
    <mergeCell ref="J207:J210"/>
    <mergeCell ref="C207:C210"/>
    <mergeCell ref="C203:C206"/>
    <mergeCell ref="F36:I37"/>
    <mergeCell ref="C17:C19"/>
    <mergeCell ref="J231:J234"/>
    <mergeCell ref="J211:J214"/>
    <mergeCell ref="J223:J226"/>
    <mergeCell ref="D184:I186"/>
    <mergeCell ref="J181:J183"/>
    <mergeCell ref="J184:J186"/>
  </mergeCell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64"/>
  <sheetViews>
    <sheetView zoomScalePageLayoutView="0" workbookViewId="0" topLeftCell="A1">
      <selection activeCell="A8" sqref="A8:M8"/>
    </sheetView>
  </sheetViews>
  <sheetFormatPr defaultColWidth="9.140625" defaultRowHeight="12.75"/>
  <cols>
    <col min="1" max="1" width="4.8515625" style="1" customWidth="1"/>
    <col min="2" max="2" width="38.421875" style="1" customWidth="1"/>
    <col min="3" max="3" width="7.7109375" style="66" customWidth="1"/>
    <col min="4" max="4" width="15.00390625" style="66" customWidth="1"/>
    <col min="5" max="5" width="9.7109375" style="1" customWidth="1"/>
    <col min="6" max="6" width="10.421875" style="1" customWidth="1"/>
    <col min="7" max="7" width="9.57421875" style="1" customWidth="1"/>
    <col min="8" max="8" width="9.28125" style="1" customWidth="1"/>
    <col min="9" max="9" width="9.7109375" style="60" customWidth="1"/>
    <col min="10" max="11" width="9.7109375" style="1" customWidth="1"/>
    <col min="12" max="12" width="16.421875" style="66" customWidth="1"/>
    <col min="13" max="13" width="50.57421875" style="1" customWidth="1"/>
    <col min="14" max="14" width="47.140625" style="1" customWidth="1"/>
    <col min="15" max="16384" width="9.140625" style="1" customWidth="1"/>
  </cols>
  <sheetData>
    <row r="1" spans="9:15" ht="59.25" customHeight="1">
      <c r="I1" s="11"/>
      <c r="J1" s="91" t="s">
        <v>249</v>
      </c>
      <c r="K1" s="91"/>
      <c r="L1" s="91"/>
      <c r="M1" s="91"/>
      <c r="N1" s="25"/>
      <c r="O1" s="25"/>
    </row>
    <row r="2" ht="12">
      <c r="I2" s="11"/>
    </row>
    <row r="3" spans="9:15" ht="15.75" customHeight="1">
      <c r="I3" s="11"/>
      <c r="J3" s="121" t="s">
        <v>172</v>
      </c>
      <c r="K3" s="121"/>
      <c r="L3" s="121"/>
      <c r="M3" s="121"/>
      <c r="N3" s="18"/>
      <c r="O3" s="7"/>
    </row>
    <row r="4" spans="9:15" ht="15.75" customHeight="1">
      <c r="I4" s="11"/>
      <c r="J4" s="121" t="s">
        <v>51</v>
      </c>
      <c r="K4" s="121"/>
      <c r="L4" s="121"/>
      <c r="M4" s="121"/>
      <c r="N4" s="17"/>
      <c r="O4" s="17"/>
    </row>
    <row r="5" spans="9:15" ht="15.75" customHeight="1">
      <c r="I5" s="11"/>
      <c r="J5" s="121" t="s">
        <v>52</v>
      </c>
      <c r="K5" s="121"/>
      <c r="L5" s="121"/>
      <c r="M5" s="121"/>
      <c r="N5" s="17"/>
      <c r="O5" s="17"/>
    </row>
    <row r="6" spans="9:15" ht="15.75" customHeight="1">
      <c r="I6" s="11"/>
      <c r="J6" s="121" t="s">
        <v>54</v>
      </c>
      <c r="K6" s="121"/>
      <c r="L6" s="121"/>
      <c r="M6" s="121"/>
      <c r="N6" s="17"/>
      <c r="O6" s="17"/>
    </row>
    <row r="7" spans="9:15" ht="15.75" customHeight="1">
      <c r="I7" s="11"/>
      <c r="J7" s="121" t="s">
        <v>168</v>
      </c>
      <c r="K7" s="121"/>
      <c r="L7" s="121"/>
      <c r="M7" s="121"/>
      <c r="N7" s="17"/>
      <c r="O7" s="17"/>
    </row>
    <row r="8" spans="1:13" s="6" customFormat="1" ht="34.5" customHeight="1">
      <c r="A8" s="143" t="s">
        <v>53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 ht="15.75" customHeight="1">
      <c r="A9" s="115" t="s">
        <v>0</v>
      </c>
      <c r="B9" s="115" t="s">
        <v>89</v>
      </c>
      <c r="C9" s="115" t="s">
        <v>90</v>
      </c>
      <c r="D9" s="142" t="s">
        <v>160</v>
      </c>
      <c r="E9" s="142" t="s">
        <v>91</v>
      </c>
      <c r="F9" s="115" t="s">
        <v>92</v>
      </c>
      <c r="G9" s="126" t="s">
        <v>3</v>
      </c>
      <c r="H9" s="127"/>
      <c r="I9" s="127"/>
      <c r="J9" s="127"/>
      <c r="K9" s="128"/>
      <c r="L9" s="142" t="s">
        <v>4</v>
      </c>
      <c r="M9" s="115" t="s">
        <v>98</v>
      </c>
    </row>
    <row r="10" spans="1:13" ht="142.5" customHeight="1">
      <c r="A10" s="115"/>
      <c r="B10" s="115"/>
      <c r="C10" s="115"/>
      <c r="D10" s="142"/>
      <c r="E10" s="142"/>
      <c r="F10" s="115"/>
      <c r="G10" s="45" t="s">
        <v>93</v>
      </c>
      <c r="H10" s="48" t="s">
        <v>94</v>
      </c>
      <c r="I10" s="56" t="s">
        <v>95</v>
      </c>
      <c r="J10" s="49" t="s">
        <v>96</v>
      </c>
      <c r="K10" s="45" t="s">
        <v>97</v>
      </c>
      <c r="L10" s="142"/>
      <c r="M10" s="115"/>
    </row>
    <row r="11" spans="1:13" s="74" customFormat="1" ht="12" customHeight="1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68">
        <v>7</v>
      </c>
      <c r="H11" s="72">
        <v>8</v>
      </c>
      <c r="I11" s="68">
        <v>9</v>
      </c>
      <c r="J11" s="73">
        <v>10</v>
      </c>
      <c r="K11" s="68">
        <v>11</v>
      </c>
      <c r="L11" s="68">
        <v>12</v>
      </c>
      <c r="M11" s="68">
        <v>13</v>
      </c>
    </row>
    <row r="12" spans="1:13" s="5" customFormat="1" ht="25.5" customHeight="1">
      <c r="A12" s="140" t="s">
        <v>149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3" ht="21" customHeight="1">
      <c r="A13" s="140" t="s">
        <v>25</v>
      </c>
      <c r="B13" s="114" t="s">
        <v>75</v>
      </c>
      <c r="C13" s="123" t="s">
        <v>16</v>
      </c>
      <c r="D13" s="9" t="s">
        <v>8</v>
      </c>
      <c r="E13" s="2">
        <f>+E14+E15</f>
        <v>1800</v>
      </c>
      <c r="F13" s="2">
        <f aca="true" t="shared" si="0" ref="F13:K13">F14+F15</f>
        <v>6350</v>
      </c>
      <c r="G13" s="2">
        <f t="shared" si="0"/>
        <v>2350</v>
      </c>
      <c r="H13" s="22">
        <f>H14+H15</f>
        <v>1000</v>
      </c>
      <c r="I13" s="2">
        <f t="shared" si="0"/>
        <v>1000</v>
      </c>
      <c r="J13" s="26">
        <f t="shared" si="0"/>
        <v>1000</v>
      </c>
      <c r="K13" s="2">
        <f t="shared" si="0"/>
        <v>1000</v>
      </c>
      <c r="L13" s="141" t="s">
        <v>13</v>
      </c>
      <c r="M13" s="119" t="s">
        <v>220</v>
      </c>
    </row>
    <row r="14" spans="1:13" ht="25.5" customHeight="1">
      <c r="A14" s="140"/>
      <c r="B14" s="114"/>
      <c r="C14" s="124"/>
      <c r="D14" s="9" t="s">
        <v>14</v>
      </c>
      <c r="E14" s="2">
        <f aca="true" t="shared" si="1" ref="E14:K14">E17</f>
        <v>0</v>
      </c>
      <c r="F14" s="2">
        <f t="shared" si="1"/>
        <v>0</v>
      </c>
      <c r="G14" s="2">
        <f t="shared" si="1"/>
        <v>0</v>
      </c>
      <c r="H14" s="22">
        <f t="shared" si="1"/>
        <v>0</v>
      </c>
      <c r="I14" s="2">
        <f t="shared" si="1"/>
        <v>0</v>
      </c>
      <c r="J14" s="26">
        <f t="shared" si="1"/>
        <v>0</v>
      </c>
      <c r="K14" s="2">
        <f t="shared" si="1"/>
        <v>0</v>
      </c>
      <c r="L14" s="141"/>
      <c r="M14" s="119"/>
    </row>
    <row r="15" spans="1:13" ht="27.75" customHeight="1">
      <c r="A15" s="140"/>
      <c r="B15" s="114"/>
      <c r="C15" s="125"/>
      <c r="D15" s="9" t="s">
        <v>15</v>
      </c>
      <c r="E15" s="2">
        <f>E18+E24+E21</f>
        <v>1800</v>
      </c>
      <c r="F15" s="2">
        <f aca="true" t="shared" si="2" ref="F15:K15">F18+F21+F24</f>
        <v>6350</v>
      </c>
      <c r="G15" s="2">
        <f t="shared" si="2"/>
        <v>2350</v>
      </c>
      <c r="H15" s="22">
        <f>H18+H21+H24</f>
        <v>1000</v>
      </c>
      <c r="I15" s="2">
        <f t="shared" si="2"/>
        <v>1000</v>
      </c>
      <c r="J15" s="26">
        <f t="shared" si="2"/>
        <v>1000</v>
      </c>
      <c r="K15" s="2">
        <f t="shared" si="2"/>
        <v>1000</v>
      </c>
      <c r="L15" s="141"/>
      <c r="M15" s="119"/>
    </row>
    <row r="16" spans="1:13" ht="21" customHeight="1">
      <c r="A16" s="115" t="s">
        <v>1</v>
      </c>
      <c r="B16" s="105" t="s">
        <v>10</v>
      </c>
      <c r="C16" s="123" t="s">
        <v>16</v>
      </c>
      <c r="D16" s="9" t="s">
        <v>8</v>
      </c>
      <c r="E16" s="2">
        <f aca="true" t="shared" si="3" ref="E16:K16">E18+E17</f>
        <v>1300</v>
      </c>
      <c r="F16" s="2">
        <f t="shared" si="3"/>
        <v>3550</v>
      </c>
      <c r="G16" s="2">
        <f t="shared" si="3"/>
        <v>1550</v>
      </c>
      <c r="H16" s="22">
        <f t="shared" si="3"/>
        <v>500</v>
      </c>
      <c r="I16" s="2">
        <f t="shared" si="3"/>
        <v>500</v>
      </c>
      <c r="J16" s="26">
        <f t="shared" si="3"/>
        <v>500</v>
      </c>
      <c r="K16" s="2">
        <f t="shared" si="3"/>
        <v>500</v>
      </c>
      <c r="L16" s="141" t="s">
        <v>13</v>
      </c>
      <c r="M16" s="105"/>
    </row>
    <row r="17" spans="1:13" ht="23.25" customHeight="1">
      <c r="A17" s="115"/>
      <c r="B17" s="106"/>
      <c r="C17" s="124"/>
      <c r="D17" s="9" t="s">
        <v>14</v>
      </c>
      <c r="E17" s="2">
        <v>0</v>
      </c>
      <c r="F17" s="2">
        <f>SUM(G17:H17)</f>
        <v>0</v>
      </c>
      <c r="G17" s="2">
        <v>0</v>
      </c>
      <c r="H17" s="22">
        <v>0</v>
      </c>
      <c r="I17" s="2">
        <v>0</v>
      </c>
      <c r="J17" s="26">
        <v>0</v>
      </c>
      <c r="K17" s="2">
        <v>0</v>
      </c>
      <c r="L17" s="141"/>
      <c r="M17" s="106"/>
    </row>
    <row r="18" spans="1:13" ht="23.25" customHeight="1">
      <c r="A18" s="115"/>
      <c r="B18" s="107"/>
      <c r="C18" s="125"/>
      <c r="D18" s="9" t="s">
        <v>15</v>
      </c>
      <c r="E18" s="2">
        <v>1300</v>
      </c>
      <c r="F18" s="2">
        <f>SUM(G18:K18)</f>
        <v>3550</v>
      </c>
      <c r="G18" s="2">
        <v>1550</v>
      </c>
      <c r="H18" s="22">
        <v>500</v>
      </c>
      <c r="I18" s="2">
        <v>500</v>
      </c>
      <c r="J18" s="26">
        <v>500</v>
      </c>
      <c r="K18" s="2">
        <v>500</v>
      </c>
      <c r="L18" s="141"/>
      <c r="M18" s="107"/>
    </row>
    <row r="19" spans="1:13" ht="23.25" customHeight="1">
      <c r="A19" s="115" t="s">
        <v>6</v>
      </c>
      <c r="B19" s="119" t="s">
        <v>40</v>
      </c>
      <c r="C19" s="9" t="s">
        <v>16</v>
      </c>
      <c r="D19" s="9" t="s">
        <v>8</v>
      </c>
      <c r="E19" s="2">
        <v>0</v>
      </c>
      <c r="F19" s="2">
        <f aca="true" t="shared" si="4" ref="F19:K19">SUM(F20:F21)</f>
        <v>300</v>
      </c>
      <c r="G19" s="2">
        <f t="shared" si="4"/>
        <v>300</v>
      </c>
      <c r="H19" s="22">
        <f t="shared" si="4"/>
        <v>0</v>
      </c>
      <c r="I19" s="2">
        <f t="shared" si="4"/>
        <v>0</v>
      </c>
      <c r="J19" s="26">
        <f t="shared" si="4"/>
        <v>0</v>
      </c>
      <c r="K19" s="2">
        <f t="shared" si="4"/>
        <v>0</v>
      </c>
      <c r="L19" s="123" t="s">
        <v>13</v>
      </c>
      <c r="M19" s="105"/>
    </row>
    <row r="20" spans="1:13" ht="26.25" customHeight="1">
      <c r="A20" s="115"/>
      <c r="B20" s="119"/>
      <c r="C20" s="9" t="s">
        <v>16</v>
      </c>
      <c r="D20" s="9" t="s">
        <v>14</v>
      </c>
      <c r="E20" s="2">
        <v>0</v>
      </c>
      <c r="F20" s="2">
        <v>0</v>
      </c>
      <c r="G20" s="2">
        <v>0</v>
      </c>
      <c r="H20" s="22">
        <v>0</v>
      </c>
      <c r="I20" s="2">
        <v>0</v>
      </c>
      <c r="J20" s="26">
        <v>0</v>
      </c>
      <c r="K20" s="2">
        <v>0</v>
      </c>
      <c r="L20" s="124"/>
      <c r="M20" s="106"/>
    </row>
    <row r="21" spans="1:13" ht="15" customHeight="1">
      <c r="A21" s="115"/>
      <c r="B21" s="119"/>
      <c r="C21" s="9" t="s">
        <v>16</v>
      </c>
      <c r="D21" s="9" t="s">
        <v>15</v>
      </c>
      <c r="E21" s="2">
        <v>0</v>
      </c>
      <c r="F21" s="2">
        <f>SUM(G21:K21)</f>
        <v>300</v>
      </c>
      <c r="G21" s="2">
        <v>300</v>
      </c>
      <c r="H21" s="22">
        <v>0</v>
      </c>
      <c r="I21" s="2">
        <v>0</v>
      </c>
      <c r="J21" s="26">
        <v>0</v>
      </c>
      <c r="K21" s="2">
        <v>0</v>
      </c>
      <c r="L21" s="125"/>
      <c r="M21" s="106"/>
    </row>
    <row r="22" spans="1:13" ht="24.75" customHeight="1">
      <c r="A22" s="115" t="s">
        <v>7</v>
      </c>
      <c r="B22" s="119" t="s">
        <v>41</v>
      </c>
      <c r="C22" s="9" t="s">
        <v>16</v>
      </c>
      <c r="D22" s="9" t="s">
        <v>8</v>
      </c>
      <c r="E22" s="2">
        <f>E24</f>
        <v>500</v>
      </c>
      <c r="F22" s="2">
        <f>SUM(G22:H22)</f>
        <v>1000</v>
      </c>
      <c r="G22" s="2">
        <v>500</v>
      </c>
      <c r="H22" s="22">
        <f>H24</f>
        <v>500</v>
      </c>
      <c r="I22" s="2">
        <f>I24</f>
        <v>500</v>
      </c>
      <c r="J22" s="26">
        <f>J24</f>
        <v>500</v>
      </c>
      <c r="K22" s="2">
        <f>K24</f>
        <v>500</v>
      </c>
      <c r="L22" s="141" t="s">
        <v>5</v>
      </c>
      <c r="M22" s="119"/>
    </row>
    <row r="23" spans="1:13" ht="27" customHeight="1">
      <c r="A23" s="115"/>
      <c r="B23" s="119"/>
      <c r="C23" s="9" t="s">
        <v>16</v>
      </c>
      <c r="D23" s="9" t="s">
        <v>14</v>
      </c>
      <c r="E23" s="2">
        <v>0</v>
      </c>
      <c r="F23" s="2">
        <v>0</v>
      </c>
      <c r="G23" s="2">
        <v>0</v>
      </c>
      <c r="H23" s="22">
        <v>0</v>
      </c>
      <c r="I23" s="2">
        <v>0</v>
      </c>
      <c r="J23" s="26">
        <v>0</v>
      </c>
      <c r="K23" s="2">
        <v>0</v>
      </c>
      <c r="L23" s="141"/>
      <c r="M23" s="119"/>
    </row>
    <row r="24" spans="1:13" ht="27.75" customHeight="1">
      <c r="A24" s="115"/>
      <c r="B24" s="119"/>
      <c r="C24" s="9" t="s">
        <v>16</v>
      </c>
      <c r="D24" s="9" t="s">
        <v>15</v>
      </c>
      <c r="E24" s="2">
        <v>500</v>
      </c>
      <c r="F24" s="2">
        <f>SUM(G24:K24)</f>
        <v>2500</v>
      </c>
      <c r="G24" s="2">
        <v>500</v>
      </c>
      <c r="H24" s="22">
        <v>500</v>
      </c>
      <c r="I24" s="2">
        <v>500</v>
      </c>
      <c r="J24" s="26">
        <v>500</v>
      </c>
      <c r="K24" s="2">
        <v>500</v>
      </c>
      <c r="L24" s="141"/>
      <c r="M24" s="119"/>
    </row>
    <row r="25" spans="1:13" ht="31.5" customHeight="1">
      <c r="A25" s="130" t="s">
        <v>22</v>
      </c>
      <c r="B25" s="114" t="s">
        <v>238</v>
      </c>
      <c r="C25" s="9" t="s">
        <v>16</v>
      </c>
      <c r="D25" s="9" t="s">
        <v>8</v>
      </c>
      <c r="E25" s="2">
        <f aca="true" t="shared" si="5" ref="E25:K25">E26</f>
        <v>25149.68</v>
      </c>
      <c r="F25" s="2">
        <f t="shared" si="5"/>
        <v>44002</v>
      </c>
      <c r="G25" s="2">
        <f>G26</f>
        <v>12122</v>
      </c>
      <c r="H25" s="22">
        <f>H26</f>
        <v>11880</v>
      </c>
      <c r="I25" s="2">
        <f t="shared" si="5"/>
        <v>8000</v>
      </c>
      <c r="J25" s="26">
        <f t="shared" si="5"/>
        <v>6000</v>
      </c>
      <c r="K25" s="2">
        <f t="shared" si="5"/>
        <v>6000</v>
      </c>
      <c r="L25" s="141" t="s">
        <v>5</v>
      </c>
      <c r="M25" s="105" t="s">
        <v>225</v>
      </c>
    </row>
    <row r="26" spans="1:13" ht="41.25" customHeight="1">
      <c r="A26" s="132"/>
      <c r="B26" s="114"/>
      <c r="C26" s="9" t="s">
        <v>16</v>
      </c>
      <c r="D26" s="9" t="s">
        <v>2</v>
      </c>
      <c r="E26" s="2">
        <f>E28+E30</f>
        <v>25149.68</v>
      </c>
      <c r="F26" s="2">
        <f>SUM(G26:K26)</f>
        <v>44002</v>
      </c>
      <c r="G26" s="2">
        <f>G28+G30</f>
        <v>12122</v>
      </c>
      <c r="H26" s="22">
        <f>H28+H30</f>
        <v>11880</v>
      </c>
      <c r="I26" s="2">
        <f>I28+I30</f>
        <v>8000</v>
      </c>
      <c r="J26" s="26">
        <f>J28+J30</f>
        <v>6000</v>
      </c>
      <c r="K26" s="2">
        <f>K28+K30</f>
        <v>6000</v>
      </c>
      <c r="L26" s="141"/>
      <c r="M26" s="107"/>
    </row>
    <row r="27" spans="1:13" ht="25.5" customHeight="1">
      <c r="A27" s="115" t="s">
        <v>17</v>
      </c>
      <c r="B27" s="119" t="s">
        <v>11</v>
      </c>
      <c r="C27" s="9" t="s">
        <v>16</v>
      </c>
      <c r="D27" s="9" t="s">
        <v>8</v>
      </c>
      <c r="E27" s="2">
        <f>E28</f>
        <v>14882</v>
      </c>
      <c r="F27" s="2">
        <f>SUM(G27:K27)</f>
        <v>14100.74</v>
      </c>
      <c r="G27" s="2">
        <f>G28</f>
        <v>3000</v>
      </c>
      <c r="H27" s="22">
        <f>H28</f>
        <v>3000</v>
      </c>
      <c r="I27" s="2">
        <v>2100.74</v>
      </c>
      <c r="J27" s="26">
        <f>J28</f>
        <v>3000</v>
      </c>
      <c r="K27" s="2">
        <f>K28</f>
        <v>3000</v>
      </c>
      <c r="L27" s="141" t="s">
        <v>5</v>
      </c>
      <c r="M27" s="105"/>
    </row>
    <row r="28" spans="1:13" ht="34.5" customHeight="1">
      <c r="A28" s="115"/>
      <c r="B28" s="119"/>
      <c r="C28" s="9" t="s">
        <v>16</v>
      </c>
      <c r="D28" s="9" t="s">
        <v>2</v>
      </c>
      <c r="E28" s="2">
        <v>14882</v>
      </c>
      <c r="F28" s="2">
        <f>SUM(G28:K28)</f>
        <v>14100.74</v>
      </c>
      <c r="G28" s="2">
        <v>3000</v>
      </c>
      <c r="H28" s="22">
        <v>3000</v>
      </c>
      <c r="I28" s="2">
        <v>2100.74</v>
      </c>
      <c r="J28" s="26">
        <v>3000</v>
      </c>
      <c r="K28" s="2">
        <v>3000</v>
      </c>
      <c r="L28" s="141"/>
      <c r="M28" s="106"/>
    </row>
    <row r="29" spans="1:13" ht="33.75" customHeight="1">
      <c r="A29" s="115" t="s">
        <v>45</v>
      </c>
      <c r="B29" s="144" t="s">
        <v>63</v>
      </c>
      <c r="C29" s="9" t="s">
        <v>16</v>
      </c>
      <c r="D29" s="9" t="s">
        <v>8</v>
      </c>
      <c r="E29" s="2">
        <f>E30</f>
        <v>10267.68</v>
      </c>
      <c r="F29" s="2">
        <f>SUM(G29:K29)</f>
        <v>29901.260000000002</v>
      </c>
      <c r="G29" s="2">
        <f>G30</f>
        <v>9122</v>
      </c>
      <c r="H29" s="22">
        <f>H30</f>
        <v>8880</v>
      </c>
      <c r="I29" s="2">
        <f>'[1]Финансирование'!$D$57</f>
        <v>5899.26</v>
      </c>
      <c r="J29" s="26">
        <f>J30</f>
        <v>3000</v>
      </c>
      <c r="K29" s="2">
        <f>K30</f>
        <v>3000</v>
      </c>
      <c r="L29" s="141" t="s">
        <v>5</v>
      </c>
      <c r="M29" s="106"/>
    </row>
    <row r="30" spans="1:13" ht="41.25" customHeight="1">
      <c r="A30" s="115"/>
      <c r="B30" s="145"/>
      <c r="C30" s="9" t="s">
        <v>16</v>
      </c>
      <c r="D30" s="9" t="s">
        <v>2</v>
      </c>
      <c r="E30" s="2">
        <v>10267.68</v>
      </c>
      <c r="F30" s="2">
        <f>SUM(G30:K30)</f>
        <v>29901.260000000002</v>
      </c>
      <c r="G30" s="2">
        <v>9122</v>
      </c>
      <c r="H30" s="22">
        <v>8880</v>
      </c>
      <c r="I30" s="2">
        <f>'[1]Финансирование'!$D$57</f>
        <v>5899.26</v>
      </c>
      <c r="J30" s="26">
        <v>3000</v>
      </c>
      <c r="K30" s="2">
        <v>3000</v>
      </c>
      <c r="L30" s="141"/>
      <c r="M30" s="107"/>
    </row>
    <row r="31" spans="1:13" ht="33" customHeight="1">
      <c r="A31" s="75" t="s">
        <v>64</v>
      </c>
      <c r="B31" s="144" t="s">
        <v>99</v>
      </c>
      <c r="C31" s="9" t="s">
        <v>16</v>
      </c>
      <c r="D31" s="9" t="s">
        <v>8</v>
      </c>
      <c r="E31" s="21" t="s">
        <v>39</v>
      </c>
      <c r="F31" s="2">
        <v>0</v>
      </c>
      <c r="G31" s="2">
        <v>0</v>
      </c>
      <c r="H31" s="22">
        <v>0</v>
      </c>
      <c r="I31" s="2">
        <v>0</v>
      </c>
      <c r="J31" s="26">
        <v>0</v>
      </c>
      <c r="K31" s="2">
        <v>0</v>
      </c>
      <c r="L31" s="141" t="s">
        <v>5</v>
      </c>
      <c r="M31" s="44"/>
    </row>
    <row r="32" spans="1:13" ht="40.5" customHeight="1">
      <c r="A32" s="77"/>
      <c r="B32" s="145"/>
      <c r="C32" s="9" t="s">
        <v>16</v>
      </c>
      <c r="D32" s="9" t="s">
        <v>2</v>
      </c>
      <c r="E32" s="21" t="s">
        <v>39</v>
      </c>
      <c r="F32" s="2">
        <v>0</v>
      </c>
      <c r="G32" s="2">
        <v>0</v>
      </c>
      <c r="H32" s="22">
        <v>0</v>
      </c>
      <c r="I32" s="2">
        <v>0</v>
      </c>
      <c r="J32" s="26">
        <v>0</v>
      </c>
      <c r="K32" s="2">
        <v>0</v>
      </c>
      <c r="L32" s="141"/>
      <c r="M32" s="44"/>
    </row>
    <row r="33" spans="1:13" ht="25.5" customHeight="1">
      <c r="A33" s="140" t="s">
        <v>58</v>
      </c>
      <c r="B33" s="114" t="s">
        <v>76</v>
      </c>
      <c r="C33" s="9" t="s">
        <v>16</v>
      </c>
      <c r="D33" s="9" t="s">
        <v>8</v>
      </c>
      <c r="E33" s="2">
        <f>E34</f>
        <v>100</v>
      </c>
      <c r="F33" s="47">
        <f>G33</f>
        <v>150</v>
      </c>
      <c r="G33" s="47">
        <f>G34</f>
        <v>150</v>
      </c>
      <c r="H33" s="92" t="s">
        <v>9</v>
      </c>
      <c r="I33" s="93"/>
      <c r="J33" s="93"/>
      <c r="K33" s="94"/>
      <c r="L33" s="141" t="s">
        <v>13</v>
      </c>
      <c r="M33" s="146" t="s">
        <v>183</v>
      </c>
    </row>
    <row r="34" spans="1:13" ht="28.5" customHeight="1">
      <c r="A34" s="140"/>
      <c r="B34" s="114"/>
      <c r="C34" s="9" t="s">
        <v>16</v>
      </c>
      <c r="D34" s="9" t="s">
        <v>15</v>
      </c>
      <c r="E34" s="2">
        <f>E36</f>
        <v>100</v>
      </c>
      <c r="F34" s="47">
        <f>G34</f>
        <v>150</v>
      </c>
      <c r="G34" s="47">
        <f>G35</f>
        <v>150</v>
      </c>
      <c r="H34" s="98"/>
      <c r="I34" s="99"/>
      <c r="J34" s="99"/>
      <c r="K34" s="100"/>
      <c r="L34" s="141"/>
      <c r="M34" s="147"/>
    </row>
    <row r="35" spans="1:13" ht="36.75" customHeight="1">
      <c r="A35" s="115" t="s">
        <v>59</v>
      </c>
      <c r="B35" s="148" t="s">
        <v>55</v>
      </c>
      <c r="C35" s="9" t="s">
        <v>16</v>
      </c>
      <c r="D35" s="9" t="s">
        <v>8</v>
      </c>
      <c r="E35" s="28">
        <f>E36</f>
        <v>100</v>
      </c>
      <c r="F35" s="29">
        <f>G35</f>
        <v>150</v>
      </c>
      <c r="G35" s="29">
        <f>G36</f>
        <v>150</v>
      </c>
      <c r="H35" s="150" t="s">
        <v>9</v>
      </c>
      <c r="I35" s="101"/>
      <c r="J35" s="101"/>
      <c r="K35" s="102"/>
      <c r="L35" s="141" t="s">
        <v>13</v>
      </c>
      <c r="M35" s="105"/>
    </row>
    <row r="36" spans="1:13" ht="26.25" customHeight="1">
      <c r="A36" s="115"/>
      <c r="B36" s="149"/>
      <c r="C36" s="9" t="s">
        <v>16</v>
      </c>
      <c r="D36" s="9" t="s">
        <v>15</v>
      </c>
      <c r="E36" s="2">
        <v>100</v>
      </c>
      <c r="F36" s="29">
        <f>G36</f>
        <v>150</v>
      </c>
      <c r="G36" s="29">
        <v>150</v>
      </c>
      <c r="H36" s="151"/>
      <c r="I36" s="103"/>
      <c r="J36" s="103"/>
      <c r="K36" s="104"/>
      <c r="L36" s="141"/>
      <c r="M36" s="106"/>
    </row>
    <row r="37" spans="1:13" s="4" customFormat="1" ht="31.5" customHeight="1">
      <c r="A37" s="115" t="s">
        <v>60</v>
      </c>
      <c r="B37" s="119" t="s">
        <v>42</v>
      </c>
      <c r="C37" s="9" t="s">
        <v>16</v>
      </c>
      <c r="D37" s="9" t="s">
        <v>8</v>
      </c>
      <c r="E37" s="115" t="s">
        <v>9</v>
      </c>
      <c r="F37" s="115"/>
      <c r="G37" s="115"/>
      <c r="H37" s="115"/>
      <c r="I37" s="115"/>
      <c r="J37" s="115"/>
      <c r="K37" s="115"/>
      <c r="L37" s="141" t="s">
        <v>13</v>
      </c>
      <c r="M37" s="105"/>
    </row>
    <row r="38" spans="1:13" s="4" customFormat="1" ht="98.25" customHeight="1">
      <c r="A38" s="115"/>
      <c r="B38" s="119"/>
      <c r="C38" s="9" t="s">
        <v>16</v>
      </c>
      <c r="D38" s="9" t="s">
        <v>15</v>
      </c>
      <c r="E38" s="115"/>
      <c r="F38" s="115"/>
      <c r="G38" s="115"/>
      <c r="H38" s="115"/>
      <c r="I38" s="115"/>
      <c r="J38" s="115"/>
      <c r="K38" s="115"/>
      <c r="L38" s="141"/>
      <c r="M38" s="106"/>
    </row>
    <row r="39" spans="1:13" ht="59.25" customHeight="1">
      <c r="A39" s="115" t="s">
        <v>65</v>
      </c>
      <c r="B39" s="119" t="s">
        <v>12</v>
      </c>
      <c r="C39" s="9" t="s">
        <v>16</v>
      </c>
      <c r="D39" s="9" t="s">
        <v>8</v>
      </c>
      <c r="E39" s="115" t="s">
        <v>9</v>
      </c>
      <c r="F39" s="115"/>
      <c r="G39" s="115"/>
      <c r="H39" s="115"/>
      <c r="I39" s="115"/>
      <c r="J39" s="115"/>
      <c r="K39" s="115"/>
      <c r="L39" s="141" t="s">
        <v>13</v>
      </c>
      <c r="M39" s="105"/>
    </row>
    <row r="40" spans="1:13" ht="6" customHeight="1" hidden="1">
      <c r="A40" s="115"/>
      <c r="B40" s="119"/>
      <c r="C40" s="9" t="s">
        <v>16</v>
      </c>
      <c r="D40" s="9" t="s">
        <v>15</v>
      </c>
      <c r="E40" s="46"/>
      <c r="F40" s="46"/>
      <c r="G40" s="46"/>
      <c r="H40" s="30"/>
      <c r="I40" s="56"/>
      <c r="J40" s="49"/>
      <c r="K40" s="45"/>
      <c r="L40" s="141"/>
      <c r="M40" s="107"/>
    </row>
    <row r="41" spans="1:13" ht="26.25" customHeight="1">
      <c r="A41" s="130"/>
      <c r="B41" s="140" t="s">
        <v>137</v>
      </c>
      <c r="C41" s="9" t="s">
        <v>16</v>
      </c>
      <c r="D41" s="69" t="s">
        <v>8</v>
      </c>
      <c r="E41" s="23">
        <f>E42+E43+E44</f>
        <v>27049.68</v>
      </c>
      <c r="F41" s="23">
        <f>F42+F43+F44</f>
        <v>50502</v>
      </c>
      <c r="G41" s="23">
        <f>G42+G43+G44</f>
        <v>14622</v>
      </c>
      <c r="H41" s="31">
        <f>H43+H44</f>
        <v>12880</v>
      </c>
      <c r="I41" s="23">
        <f>I43+I44</f>
        <v>9000</v>
      </c>
      <c r="J41" s="32">
        <f>J42+J43+J44</f>
        <v>7000</v>
      </c>
      <c r="K41" s="23">
        <f>K42+K43+K44</f>
        <v>7000</v>
      </c>
      <c r="L41" s="152"/>
      <c r="M41" s="140"/>
    </row>
    <row r="42" spans="1:13" ht="27" customHeight="1">
      <c r="A42" s="131"/>
      <c r="B42" s="140"/>
      <c r="C42" s="9" t="s">
        <v>16</v>
      </c>
      <c r="D42" s="9" t="s">
        <v>14</v>
      </c>
      <c r="E42" s="23">
        <f aca="true" t="shared" si="6" ref="E42:K42">E17</f>
        <v>0</v>
      </c>
      <c r="F42" s="23">
        <f t="shared" si="6"/>
        <v>0</v>
      </c>
      <c r="G42" s="23">
        <f t="shared" si="6"/>
        <v>0</v>
      </c>
      <c r="H42" s="31">
        <f t="shared" si="6"/>
        <v>0</v>
      </c>
      <c r="I42" s="23">
        <f t="shared" si="6"/>
        <v>0</v>
      </c>
      <c r="J42" s="32">
        <f t="shared" si="6"/>
        <v>0</v>
      </c>
      <c r="K42" s="23">
        <f t="shared" si="6"/>
        <v>0</v>
      </c>
      <c r="L42" s="152"/>
      <c r="M42" s="140"/>
    </row>
    <row r="43" spans="1:22" ht="23.25" customHeight="1">
      <c r="A43" s="131"/>
      <c r="B43" s="140"/>
      <c r="C43" s="9" t="s">
        <v>16</v>
      </c>
      <c r="D43" s="9" t="s">
        <v>15</v>
      </c>
      <c r="E43" s="23">
        <f>E18+E24+E33</f>
        <v>1900</v>
      </c>
      <c r="F43" s="23">
        <f>SUM(G43:K43)</f>
        <v>6500</v>
      </c>
      <c r="G43" s="23">
        <f>G18+G21+G24+G36</f>
        <v>2500</v>
      </c>
      <c r="H43" s="31">
        <f>H18+H21+H24</f>
        <v>1000</v>
      </c>
      <c r="I43" s="23">
        <f>I18+I21+I24+I35</f>
        <v>1000</v>
      </c>
      <c r="J43" s="32">
        <f>J18+J21+J24+J35</f>
        <v>1000</v>
      </c>
      <c r="K43" s="23">
        <f>K18+K21+K24+K35</f>
        <v>1000</v>
      </c>
      <c r="L43" s="152"/>
      <c r="M43" s="140"/>
      <c r="N43" s="3"/>
      <c r="O43" s="3"/>
      <c r="P43" s="3"/>
      <c r="Q43" s="3"/>
      <c r="R43" s="3"/>
      <c r="S43" s="3"/>
      <c r="T43" s="3"/>
      <c r="U43" s="3"/>
      <c r="V43" s="3"/>
    </row>
    <row r="44" spans="1:13" ht="33.75" customHeight="1">
      <c r="A44" s="132"/>
      <c r="B44" s="140"/>
      <c r="C44" s="9" t="s">
        <v>16</v>
      </c>
      <c r="D44" s="9" t="s">
        <v>2</v>
      </c>
      <c r="E44" s="23">
        <v>25149.68</v>
      </c>
      <c r="F44" s="23">
        <f aca="true" t="shared" si="7" ref="F44:K44">F30+F28</f>
        <v>44002</v>
      </c>
      <c r="G44" s="23">
        <f t="shared" si="7"/>
        <v>12122</v>
      </c>
      <c r="H44" s="31">
        <f t="shared" si="7"/>
        <v>11880</v>
      </c>
      <c r="I44" s="23">
        <f t="shared" si="7"/>
        <v>8000</v>
      </c>
      <c r="J44" s="32">
        <f t="shared" si="7"/>
        <v>6000</v>
      </c>
      <c r="K44" s="23">
        <f t="shared" si="7"/>
        <v>6000</v>
      </c>
      <c r="L44" s="152"/>
      <c r="M44" s="140"/>
    </row>
    <row r="45" spans="1:13" ht="21" customHeight="1">
      <c r="A45" s="140" t="s">
        <v>150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</row>
    <row r="46" spans="1:13" ht="24.75" customHeight="1">
      <c r="A46" s="140" t="s">
        <v>25</v>
      </c>
      <c r="B46" s="114" t="s">
        <v>100</v>
      </c>
      <c r="C46" s="9" t="s">
        <v>16</v>
      </c>
      <c r="D46" s="9" t="s">
        <v>8</v>
      </c>
      <c r="E46" s="2">
        <f>E47+E48</f>
        <v>3205.58</v>
      </c>
      <c r="F46" s="2">
        <f aca="true" t="shared" si="8" ref="F46:K46">F47+F48</f>
        <v>12999.650000000001</v>
      </c>
      <c r="G46" s="2">
        <f t="shared" si="8"/>
        <v>3397.41</v>
      </c>
      <c r="H46" s="22">
        <f t="shared" si="8"/>
        <v>3270.1000000000004</v>
      </c>
      <c r="I46" s="2">
        <f>I47+I48</f>
        <v>3656.04</v>
      </c>
      <c r="J46" s="26">
        <f t="shared" si="8"/>
        <v>1338.05</v>
      </c>
      <c r="K46" s="2">
        <f t="shared" si="8"/>
        <v>1338.05</v>
      </c>
      <c r="L46" s="141" t="s">
        <v>20</v>
      </c>
      <c r="M46" s="90" t="s">
        <v>155</v>
      </c>
    </row>
    <row r="47" spans="1:13" ht="26.25" customHeight="1">
      <c r="A47" s="140"/>
      <c r="B47" s="114"/>
      <c r="C47" s="9" t="s">
        <v>16</v>
      </c>
      <c r="D47" s="9" t="s">
        <v>14</v>
      </c>
      <c r="E47" s="2">
        <f>E50+E53+E56+E59</f>
        <v>514.28</v>
      </c>
      <c r="F47" s="2">
        <f aca="true" t="shared" si="9" ref="F47:K47">F50+F53+F56+F59</f>
        <v>3779.05</v>
      </c>
      <c r="G47" s="2">
        <f t="shared" si="9"/>
        <v>706.1099999999999</v>
      </c>
      <c r="H47" s="22">
        <f t="shared" si="9"/>
        <v>505.8</v>
      </c>
      <c r="I47" s="2">
        <f>I50+I53+I56+I59</f>
        <v>891.04</v>
      </c>
      <c r="J47" s="26">
        <f t="shared" si="9"/>
        <v>838.05</v>
      </c>
      <c r="K47" s="2">
        <f t="shared" si="9"/>
        <v>838.05</v>
      </c>
      <c r="L47" s="141"/>
      <c r="M47" s="90"/>
    </row>
    <row r="48" spans="1:13" ht="27" customHeight="1">
      <c r="A48" s="140"/>
      <c r="B48" s="114"/>
      <c r="C48" s="9" t="s">
        <v>16</v>
      </c>
      <c r="D48" s="9" t="s">
        <v>15</v>
      </c>
      <c r="E48" s="2">
        <f>E51</f>
        <v>2691.3</v>
      </c>
      <c r="F48" s="2">
        <f aca="true" t="shared" si="10" ref="F48:K48">F51</f>
        <v>9220.6</v>
      </c>
      <c r="G48" s="2">
        <f t="shared" si="10"/>
        <v>2691.3</v>
      </c>
      <c r="H48" s="22">
        <f t="shared" si="10"/>
        <v>2764.3</v>
      </c>
      <c r="I48" s="2">
        <f>I51</f>
        <v>2765</v>
      </c>
      <c r="J48" s="26">
        <f t="shared" si="10"/>
        <v>500</v>
      </c>
      <c r="K48" s="2">
        <f t="shared" si="10"/>
        <v>500</v>
      </c>
      <c r="L48" s="141"/>
      <c r="M48" s="90"/>
    </row>
    <row r="49" spans="1:13" ht="27" customHeight="1">
      <c r="A49" s="115" t="s">
        <v>1</v>
      </c>
      <c r="B49" s="119" t="s">
        <v>198</v>
      </c>
      <c r="C49" s="9" t="s">
        <v>16</v>
      </c>
      <c r="D49" s="9" t="s">
        <v>8</v>
      </c>
      <c r="E49" s="2">
        <f>E51+E50</f>
        <v>3108.2400000000002</v>
      </c>
      <c r="F49" s="2">
        <f aca="true" t="shared" si="11" ref="F49:F59">SUM(G49:K49)</f>
        <v>12094.310000000001</v>
      </c>
      <c r="G49" s="2">
        <f>SUM(G50:G51)</f>
        <v>3292.36</v>
      </c>
      <c r="H49" s="22">
        <f>SUM(H50:H51)</f>
        <v>3244.9</v>
      </c>
      <c r="I49" s="2">
        <f>SUM(I50:I51)</f>
        <v>3438.55</v>
      </c>
      <c r="J49" s="26">
        <f>SUM(J50:J51)</f>
        <v>1059.25</v>
      </c>
      <c r="K49" s="2">
        <f>SUM(K50:K51)</f>
        <v>1059.25</v>
      </c>
      <c r="L49" s="141" t="s">
        <v>20</v>
      </c>
      <c r="M49" s="90"/>
    </row>
    <row r="50" spans="1:13" ht="24" customHeight="1">
      <c r="A50" s="115"/>
      <c r="B50" s="119"/>
      <c r="C50" s="9" t="s">
        <v>16</v>
      </c>
      <c r="D50" s="9" t="s">
        <v>14</v>
      </c>
      <c r="E50" s="2">
        <v>416.94</v>
      </c>
      <c r="F50" s="2">
        <f t="shared" si="11"/>
        <v>2873.71</v>
      </c>
      <c r="G50" s="2">
        <v>601.06</v>
      </c>
      <c r="H50" s="22">
        <f>669.35-188.75</f>
        <v>480.6</v>
      </c>
      <c r="I50" s="2">
        <f>'[1]Финансирование'!$D$104</f>
        <v>673.55</v>
      </c>
      <c r="J50" s="26">
        <v>559.25</v>
      </c>
      <c r="K50" s="2">
        <v>559.25</v>
      </c>
      <c r="L50" s="141"/>
      <c r="M50" s="90"/>
    </row>
    <row r="51" spans="1:13" ht="31.5" customHeight="1">
      <c r="A51" s="115"/>
      <c r="B51" s="119"/>
      <c r="C51" s="9" t="s">
        <v>16</v>
      </c>
      <c r="D51" s="9" t="s">
        <v>15</v>
      </c>
      <c r="E51" s="2">
        <v>2691.3</v>
      </c>
      <c r="F51" s="2">
        <f t="shared" si="11"/>
        <v>9220.6</v>
      </c>
      <c r="G51" s="2">
        <v>2691.3</v>
      </c>
      <c r="H51" s="22">
        <f>1491.3+1273</f>
        <v>2764.3</v>
      </c>
      <c r="I51" s="2">
        <v>2765</v>
      </c>
      <c r="J51" s="26">
        <v>500</v>
      </c>
      <c r="K51" s="2">
        <v>500</v>
      </c>
      <c r="L51" s="141"/>
      <c r="M51" s="90"/>
    </row>
    <row r="52" spans="1:13" ht="27.75" customHeight="1">
      <c r="A52" s="75" t="s">
        <v>6</v>
      </c>
      <c r="B52" s="105" t="s">
        <v>101</v>
      </c>
      <c r="C52" s="9" t="s">
        <v>16</v>
      </c>
      <c r="D52" s="9" t="s">
        <v>8</v>
      </c>
      <c r="E52" s="2">
        <f>E53</f>
        <v>68.14</v>
      </c>
      <c r="F52" s="2">
        <f t="shared" si="11"/>
        <v>671.44</v>
      </c>
      <c r="G52" s="2">
        <f>SUM(G53:G53)</f>
        <v>38.54</v>
      </c>
      <c r="H52" s="22">
        <f>SUM(H53:H53)</f>
        <v>6.300000000000011</v>
      </c>
      <c r="I52" s="2">
        <f>SUM(I53:I53)</f>
        <v>171</v>
      </c>
      <c r="J52" s="26">
        <f>SUM(J53:J53)</f>
        <v>227.8</v>
      </c>
      <c r="K52" s="2">
        <f>SUM(K53:K53)</f>
        <v>227.8</v>
      </c>
      <c r="L52" s="123" t="s">
        <v>102</v>
      </c>
      <c r="M52" s="75"/>
    </row>
    <row r="53" spans="1:13" ht="25.5" customHeight="1">
      <c r="A53" s="76"/>
      <c r="B53" s="106"/>
      <c r="C53" s="9" t="s">
        <v>16</v>
      </c>
      <c r="D53" s="9" t="s">
        <v>14</v>
      </c>
      <c r="E53" s="2">
        <v>68.14</v>
      </c>
      <c r="F53" s="2">
        <f t="shared" si="11"/>
        <v>671.44</v>
      </c>
      <c r="G53" s="2">
        <v>38.54</v>
      </c>
      <c r="H53" s="22">
        <f>193.8-187.5</f>
        <v>6.300000000000011</v>
      </c>
      <c r="I53" s="2">
        <v>171</v>
      </c>
      <c r="J53" s="26">
        <v>227.8</v>
      </c>
      <c r="K53" s="2">
        <v>227.8</v>
      </c>
      <c r="L53" s="124"/>
      <c r="M53" s="76"/>
    </row>
    <row r="54" spans="1:13" ht="24" customHeight="1">
      <c r="A54" s="77"/>
      <c r="B54" s="107"/>
      <c r="C54" s="9" t="s">
        <v>16</v>
      </c>
      <c r="D54" s="9" t="s">
        <v>15</v>
      </c>
      <c r="E54" s="2">
        <v>0</v>
      </c>
      <c r="F54" s="2">
        <v>0</v>
      </c>
      <c r="G54" s="2">
        <v>0</v>
      </c>
      <c r="H54" s="22">
        <v>0</v>
      </c>
      <c r="I54" s="2">
        <v>0</v>
      </c>
      <c r="J54" s="26">
        <v>0</v>
      </c>
      <c r="K54" s="2">
        <v>0</v>
      </c>
      <c r="L54" s="125"/>
      <c r="M54" s="77"/>
    </row>
    <row r="55" spans="1:13" ht="28.5" customHeight="1">
      <c r="A55" s="75" t="s">
        <v>7</v>
      </c>
      <c r="B55" s="105" t="s">
        <v>203</v>
      </c>
      <c r="C55" s="9" t="s">
        <v>16</v>
      </c>
      <c r="D55" s="9" t="s">
        <v>8</v>
      </c>
      <c r="E55" s="2">
        <f>E56</f>
        <v>3.3</v>
      </c>
      <c r="F55" s="2">
        <f t="shared" si="11"/>
        <v>29.59</v>
      </c>
      <c r="G55" s="2">
        <f>G56</f>
        <v>5.1</v>
      </c>
      <c r="H55" s="22">
        <f>H56</f>
        <v>3.4</v>
      </c>
      <c r="I55" s="2">
        <f>I56</f>
        <v>7.49</v>
      </c>
      <c r="J55" s="26">
        <f>J56</f>
        <v>6.8</v>
      </c>
      <c r="K55" s="2">
        <f>K56</f>
        <v>6.8</v>
      </c>
      <c r="L55" s="123" t="s">
        <v>102</v>
      </c>
      <c r="M55" s="75"/>
    </row>
    <row r="56" spans="1:13" ht="26.25" customHeight="1">
      <c r="A56" s="76"/>
      <c r="B56" s="106"/>
      <c r="C56" s="9" t="s">
        <v>16</v>
      </c>
      <c r="D56" s="9" t="s">
        <v>14</v>
      </c>
      <c r="E56" s="2">
        <v>3.3</v>
      </c>
      <c r="F56" s="2">
        <f t="shared" si="11"/>
        <v>29.59</v>
      </c>
      <c r="G56" s="2">
        <v>5.1</v>
      </c>
      <c r="H56" s="22">
        <f>6.8-3.4</f>
        <v>3.4</v>
      </c>
      <c r="I56" s="2">
        <f>'[1]Финансирование'!$D$114</f>
        <v>7.49</v>
      </c>
      <c r="J56" s="26">
        <v>6.8</v>
      </c>
      <c r="K56" s="2">
        <v>6.8</v>
      </c>
      <c r="L56" s="124"/>
      <c r="M56" s="76"/>
    </row>
    <row r="57" spans="1:13" ht="21.75" customHeight="1">
      <c r="A57" s="77"/>
      <c r="B57" s="107"/>
      <c r="C57" s="9" t="s">
        <v>16</v>
      </c>
      <c r="D57" s="9" t="s">
        <v>15</v>
      </c>
      <c r="E57" s="2">
        <v>0</v>
      </c>
      <c r="F57" s="2">
        <v>0</v>
      </c>
      <c r="G57" s="2">
        <v>0</v>
      </c>
      <c r="H57" s="22">
        <v>0</v>
      </c>
      <c r="I57" s="2">
        <v>0</v>
      </c>
      <c r="J57" s="26">
        <v>0</v>
      </c>
      <c r="K57" s="2">
        <v>0</v>
      </c>
      <c r="L57" s="125"/>
      <c r="M57" s="77"/>
    </row>
    <row r="58" spans="1:13" ht="33.75" customHeight="1">
      <c r="A58" s="75" t="s">
        <v>106</v>
      </c>
      <c r="B58" s="105" t="s">
        <v>244</v>
      </c>
      <c r="C58" s="9" t="s">
        <v>16</v>
      </c>
      <c r="D58" s="9" t="s">
        <v>8</v>
      </c>
      <c r="E58" s="2">
        <f>E59</f>
        <v>25.9</v>
      </c>
      <c r="F58" s="2">
        <f t="shared" si="11"/>
        <v>204.31</v>
      </c>
      <c r="G58" s="2">
        <f>G59</f>
        <v>61.41</v>
      </c>
      <c r="H58" s="22">
        <f>H59</f>
        <v>15.500000000000004</v>
      </c>
      <c r="I58" s="2">
        <f>I59</f>
        <v>39</v>
      </c>
      <c r="J58" s="26">
        <f>J59</f>
        <v>44.2</v>
      </c>
      <c r="K58" s="2">
        <f>K59</f>
        <v>44.2</v>
      </c>
      <c r="L58" s="123" t="s">
        <v>102</v>
      </c>
      <c r="M58" s="75"/>
    </row>
    <row r="59" spans="1:13" ht="81" customHeight="1">
      <c r="A59" s="76"/>
      <c r="B59" s="106"/>
      <c r="C59" s="9" t="s">
        <v>16</v>
      </c>
      <c r="D59" s="9" t="s">
        <v>14</v>
      </c>
      <c r="E59" s="2">
        <v>25.9</v>
      </c>
      <c r="F59" s="2">
        <f t="shared" si="11"/>
        <v>204.31</v>
      </c>
      <c r="G59" s="2">
        <v>61.41</v>
      </c>
      <c r="H59" s="22">
        <f>44.2-28.7</f>
        <v>15.500000000000004</v>
      </c>
      <c r="I59" s="2">
        <v>39</v>
      </c>
      <c r="J59" s="26">
        <v>44.2</v>
      </c>
      <c r="K59" s="2">
        <v>44.2</v>
      </c>
      <c r="L59" s="124"/>
      <c r="M59" s="76"/>
    </row>
    <row r="60" spans="1:13" ht="53.25" customHeight="1">
      <c r="A60" s="77"/>
      <c r="B60" s="107"/>
      <c r="C60" s="9" t="s">
        <v>16</v>
      </c>
      <c r="D60" s="9" t="s">
        <v>15</v>
      </c>
      <c r="E60" s="2">
        <v>0</v>
      </c>
      <c r="F60" s="2">
        <v>0</v>
      </c>
      <c r="G60" s="2">
        <v>0</v>
      </c>
      <c r="H60" s="22">
        <v>0</v>
      </c>
      <c r="I60" s="2">
        <v>0</v>
      </c>
      <c r="J60" s="26">
        <v>0</v>
      </c>
      <c r="K60" s="2">
        <v>0</v>
      </c>
      <c r="L60" s="125"/>
      <c r="M60" s="77"/>
    </row>
    <row r="61" spans="1:13" ht="38.25" customHeight="1">
      <c r="A61" s="75" t="s">
        <v>22</v>
      </c>
      <c r="B61" s="105" t="s">
        <v>103</v>
      </c>
      <c r="C61" s="9" t="s">
        <v>16</v>
      </c>
      <c r="D61" s="9" t="s">
        <v>8</v>
      </c>
      <c r="E61" s="2">
        <f>E62</f>
        <v>1229.97</v>
      </c>
      <c r="F61" s="2">
        <f aca="true" t="shared" si="12" ref="F61:K61">F62</f>
        <v>5806.389999999999</v>
      </c>
      <c r="G61" s="2">
        <f t="shared" si="12"/>
        <v>1334.5800000000002</v>
      </c>
      <c r="H61" s="22">
        <f t="shared" si="12"/>
        <v>882.37</v>
      </c>
      <c r="I61" s="2">
        <f>I62</f>
        <v>1598.7</v>
      </c>
      <c r="J61" s="26">
        <f t="shared" si="12"/>
        <v>1070.97</v>
      </c>
      <c r="K61" s="2">
        <f t="shared" si="12"/>
        <v>1070.97</v>
      </c>
      <c r="L61" s="123" t="s">
        <v>102</v>
      </c>
      <c r="M61" s="105" t="s">
        <v>155</v>
      </c>
    </row>
    <row r="62" spans="1:13" ht="32.25" customHeight="1">
      <c r="A62" s="76"/>
      <c r="B62" s="106"/>
      <c r="C62" s="9" t="s">
        <v>16</v>
      </c>
      <c r="D62" s="9" t="s">
        <v>14</v>
      </c>
      <c r="E62" s="2">
        <f>E65+E68+E71</f>
        <v>1229.97</v>
      </c>
      <c r="F62" s="2">
        <f aca="true" t="shared" si="13" ref="F62:K62">F65+F68+F71</f>
        <v>5806.389999999999</v>
      </c>
      <c r="G62" s="2">
        <f>G65+G68+G71</f>
        <v>1334.5800000000002</v>
      </c>
      <c r="H62" s="22">
        <f>H65+H68+H71</f>
        <v>882.37</v>
      </c>
      <c r="I62" s="2">
        <f>SUM(I65+I68+I71+I74+I77)</f>
        <v>1598.7</v>
      </c>
      <c r="J62" s="26">
        <f t="shared" si="13"/>
        <v>1070.97</v>
      </c>
      <c r="K62" s="2">
        <f t="shared" si="13"/>
        <v>1070.97</v>
      </c>
      <c r="L62" s="124"/>
      <c r="M62" s="106"/>
    </row>
    <row r="63" spans="1:13" ht="32.25" customHeight="1">
      <c r="A63" s="77"/>
      <c r="B63" s="107"/>
      <c r="C63" s="9" t="s">
        <v>16</v>
      </c>
      <c r="D63" s="9" t="s">
        <v>15</v>
      </c>
      <c r="E63" s="2">
        <v>0</v>
      </c>
      <c r="F63" s="2">
        <v>0</v>
      </c>
      <c r="G63" s="2">
        <v>0</v>
      </c>
      <c r="H63" s="22">
        <v>0</v>
      </c>
      <c r="I63" s="2">
        <v>0</v>
      </c>
      <c r="J63" s="26">
        <v>0</v>
      </c>
      <c r="K63" s="2">
        <v>0</v>
      </c>
      <c r="L63" s="125"/>
      <c r="M63" s="107"/>
    </row>
    <row r="64" spans="1:13" ht="38.25" customHeight="1">
      <c r="A64" s="75" t="s">
        <v>17</v>
      </c>
      <c r="B64" s="105" t="s">
        <v>199</v>
      </c>
      <c r="C64" s="9" t="s">
        <v>16</v>
      </c>
      <c r="D64" s="9" t="s">
        <v>8</v>
      </c>
      <c r="E64" s="2">
        <f aca="true" t="shared" si="14" ref="E64:K64">E65</f>
        <v>970.2</v>
      </c>
      <c r="F64" s="2">
        <f t="shared" si="14"/>
        <v>5033.15</v>
      </c>
      <c r="G64" s="2">
        <f t="shared" si="14"/>
        <v>1190.92</v>
      </c>
      <c r="H64" s="22">
        <f t="shared" si="14"/>
        <v>646.33</v>
      </c>
      <c r="I64" s="2">
        <f>I65</f>
        <v>1255.5</v>
      </c>
      <c r="J64" s="26">
        <f t="shared" si="14"/>
        <v>970.2</v>
      </c>
      <c r="K64" s="2">
        <f t="shared" si="14"/>
        <v>970.2</v>
      </c>
      <c r="L64" s="174" t="s">
        <v>102</v>
      </c>
      <c r="M64" s="75"/>
    </row>
    <row r="65" spans="1:13" ht="32.25" customHeight="1">
      <c r="A65" s="76"/>
      <c r="B65" s="106"/>
      <c r="C65" s="9" t="s">
        <v>16</v>
      </c>
      <c r="D65" s="9" t="s">
        <v>14</v>
      </c>
      <c r="E65" s="2">
        <v>970.2</v>
      </c>
      <c r="F65" s="2">
        <f>SUM(G65:K65)</f>
        <v>5033.15</v>
      </c>
      <c r="G65" s="2">
        <v>1190.92</v>
      </c>
      <c r="H65" s="22">
        <v>646.33</v>
      </c>
      <c r="I65" s="2">
        <v>1255.5</v>
      </c>
      <c r="J65" s="26">
        <v>970.2</v>
      </c>
      <c r="K65" s="2">
        <v>970.2</v>
      </c>
      <c r="L65" s="175"/>
      <c r="M65" s="76"/>
    </row>
    <row r="66" spans="1:13" ht="32.25" customHeight="1">
      <c r="A66" s="77"/>
      <c r="B66" s="107"/>
      <c r="C66" s="9" t="s">
        <v>16</v>
      </c>
      <c r="D66" s="9" t="s">
        <v>15</v>
      </c>
      <c r="E66" s="2">
        <v>0</v>
      </c>
      <c r="F66" s="2">
        <v>0</v>
      </c>
      <c r="G66" s="2">
        <v>0</v>
      </c>
      <c r="H66" s="22">
        <v>0</v>
      </c>
      <c r="I66" s="2">
        <v>0</v>
      </c>
      <c r="J66" s="26">
        <v>0</v>
      </c>
      <c r="K66" s="2">
        <v>0</v>
      </c>
      <c r="L66" s="176"/>
      <c r="M66" s="77"/>
    </row>
    <row r="67" spans="1:13" ht="30.75" customHeight="1">
      <c r="A67" s="75" t="s">
        <v>45</v>
      </c>
      <c r="B67" s="105" t="s">
        <v>200</v>
      </c>
      <c r="C67" s="9" t="s">
        <v>16</v>
      </c>
      <c r="D67" s="9" t="s">
        <v>8</v>
      </c>
      <c r="E67" s="2">
        <f aca="true" t="shared" si="15" ref="E67:K67">E68</f>
        <v>159</v>
      </c>
      <c r="F67" s="2">
        <f t="shared" si="15"/>
        <v>182</v>
      </c>
      <c r="G67" s="2">
        <f t="shared" si="15"/>
        <v>35</v>
      </c>
      <c r="H67" s="22">
        <f t="shared" si="15"/>
        <v>100</v>
      </c>
      <c r="I67" s="2">
        <f t="shared" si="15"/>
        <v>47</v>
      </c>
      <c r="J67" s="26">
        <f t="shared" si="15"/>
        <v>0</v>
      </c>
      <c r="K67" s="2">
        <f t="shared" si="15"/>
        <v>0</v>
      </c>
      <c r="L67" s="123" t="s">
        <v>102</v>
      </c>
      <c r="M67" s="75"/>
    </row>
    <row r="68" spans="1:13" ht="36" customHeight="1">
      <c r="A68" s="76"/>
      <c r="B68" s="106"/>
      <c r="C68" s="9" t="s">
        <v>16</v>
      </c>
      <c r="D68" s="9" t="s">
        <v>14</v>
      </c>
      <c r="E68" s="2">
        <v>159</v>
      </c>
      <c r="F68" s="2">
        <f>SUM(G68:K68)</f>
        <v>182</v>
      </c>
      <c r="G68" s="2">
        <v>35</v>
      </c>
      <c r="H68" s="22">
        <v>100</v>
      </c>
      <c r="I68" s="2">
        <v>47</v>
      </c>
      <c r="J68" s="26">
        <v>0</v>
      </c>
      <c r="K68" s="2">
        <v>0</v>
      </c>
      <c r="L68" s="124"/>
      <c r="M68" s="76"/>
    </row>
    <row r="69" spans="1:13" ht="36" customHeight="1">
      <c r="A69" s="77"/>
      <c r="B69" s="107"/>
      <c r="C69" s="9" t="s">
        <v>16</v>
      </c>
      <c r="D69" s="9" t="s">
        <v>15</v>
      </c>
      <c r="E69" s="2">
        <v>0</v>
      </c>
      <c r="F69" s="2">
        <v>0</v>
      </c>
      <c r="G69" s="2">
        <v>0</v>
      </c>
      <c r="H69" s="22">
        <v>0</v>
      </c>
      <c r="I69" s="2">
        <v>0</v>
      </c>
      <c r="J69" s="26">
        <v>0</v>
      </c>
      <c r="K69" s="2">
        <v>0</v>
      </c>
      <c r="L69" s="125"/>
      <c r="M69" s="77"/>
    </row>
    <row r="70" spans="1:13" ht="28.5" customHeight="1">
      <c r="A70" s="75" t="s">
        <v>64</v>
      </c>
      <c r="B70" s="105" t="s">
        <v>228</v>
      </c>
      <c r="C70" s="9" t="s">
        <v>16</v>
      </c>
      <c r="D70" s="9" t="s">
        <v>8</v>
      </c>
      <c r="E70" s="2">
        <f aca="true" t="shared" si="16" ref="E70:K70">E71</f>
        <v>100.77</v>
      </c>
      <c r="F70" s="2">
        <f t="shared" si="16"/>
        <v>591.24</v>
      </c>
      <c r="G70" s="2">
        <f t="shared" si="16"/>
        <v>108.66</v>
      </c>
      <c r="H70" s="22">
        <f t="shared" si="16"/>
        <v>136.04</v>
      </c>
      <c r="I70" s="2">
        <f t="shared" si="16"/>
        <v>145</v>
      </c>
      <c r="J70" s="26">
        <f t="shared" si="16"/>
        <v>100.77</v>
      </c>
      <c r="K70" s="2">
        <f t="shared" si="16"/>
        <v>100.77</v>
      </c>
      <c r="L70" s="123" t="s">
        <v>102</v>
      </c>
      <c r="M70" s="75"/>
    </row>
    <row r="71" spans="1:13" ht="31.5" customHeight="1">
      <c r="A71" s="76"/>
      <c r="B71" s="106"/>
      <c r="C71" s="9" t="s">
        <v>16</v>
      </c>
      <c r="D71" s="9" t="s">
        <v>14</v>
      </c>
      <c r="E71" s="2">
        <v>100.77</v>
      </c>
      <c r="F71" s="2">
        <f>SUM(G71:K71)</f>
        <v>591.24</v>
      </c>
      <c r="G71" s="2">
        <v>108.66</v>
      </c>
      <c r="H71" s="22">
        <v>136.04</v>
      </c>
      <c r="I71" s="2">
        <v>145</v>
      </c>
      <c r="J71" s="26">
        <v>100.77</v>
      </c>
      <c r="K71" s="2">
        <v>100.77</v>
      </c>
      <c r="L71" s="124"/>
      <c r="M71" s="76"/>
    </row>
    <row r="72" spans="1:13" ht="31.5" customHeight="1">
      <c r="A72" s="77"/>
      <c r="B72" s="107"/>
      <c r="C72" s="9" t="s">
        <v>16</v>
      </c>
      <c r="D72" s="9" t="s">
        <v>15</v>
      </c>
      <c r="E72" s="2">
        <v>0</v>
      </c>
      <c r="F72" s="2">
        <v>0</v>
      </c>
      <c r="G72" s="2">
        <v>0</v>
      </c>
      <c r="H72" s="22">
        <v>0</v>
      </c>
      <c r="I72" s="2">
        <v>0</v>
      </c>
      <c r="J72" s="26">
        <v>0</v>
      </c>
      <c r="K72" s="2">
        <v>0</v>
      </c>
      <c r="L72" s="125"/>
      <c r="M72" s="77"/>
    </row>
    <row r="73" spans="1:13" ht="38.25" customHeight="1">
      <c r="A73" s="75" t="s">
        <v>67</v>
      </c>
      <c r="B73" s="105" t="s">
        <v>201</v>
      </c>
      <c r="C73" s="9" t="s">
        <v>16</v>
      </c>
      <c r="D73" s="9" t="s">
        <v>8</v>
      </c>
      <c r="E73" s="47" t="s">
        <v>169</v>
      </c>
      <c r="F73" s="47" t="s">
        <v>169</v>
      </c>
      <c r="G73" s="47" t="s">
        <v>169</v>
      </c>
      <c r="H73" s="47" t="s">
        <v>169</v>
      </c>
      <c r="I73" s="2">
        <f>SUM(I74)</f>
        <v>52.2</v>
      </c>
      <c r="J73" s="2">
        <f>SUM(J74)</f>
        <v>0</v>
      </c>
      <c r="K73" s="2">
        <f>SUM(K74)</f>
        <v>0</v>
      </c>
      <c r="L73" s="123" t="s">
        <v>102</v>
      </c>
      <c r="M73" s="75"/>
    </row>
    <row r="74" spans="1:13" ht="38.25" customHeight="1">
      <c r="A74" s="76"/>
      <c r="B74" s="106"/>
      <c r="C74" s="9" t="s">
        <v>16</v>
      </c>
      <c r="D74" s="9" t="s">
        <v>14</v>
      </c>
      <c r="E74" s="47" t="s">
        <v>169</v>
      </c>
      <c r="F74" s="47" t="s">
        <v>169</v>
      </c>
      <c r="G74" s="47" t="s">
        <v>169</v>
      </c>
      <c r="H74" s="47" t="s">
        <v>169</v>
      </c>
      <c r="I74" s="2">
        <v>52.2</v>
      </c>
      <c r="J74" s="26">
        <v>0</v>
      </c>
      <c r="K74" s="2">
        <v>0</v>
      </c>
      <c r="L74" s="124"/>
      <c r="M74" s="76"/>
    </row>
    <row r="75" spans="1:13" ht="38.25" customHeight="1">
      <c r="A75" s="77"/>
      <c r="B75" s="107"/>
      <c r="C75" s="9" t="s">
        <v>16</v>
      </c>
      <c r="D75" s="9" t="s">
        <v>15</v>
      </c>
      <c r="E75" s="2">
        <v>0</v>
      </c>
      <c r="F75" s="2">
        <v>0</v>
      </c>
      <c r="G75" s="2">
        <v>0</v>
      </c>
      <c r="H75" s="22">
        <v>0</v>
      </c>
      <c r="I75" s="2">
        <v>0</v>
      </c>
      <c r="J75" s="26">
        <v>0</v>
      </c>
      <c r="K75" s="2">
        <v>0</v>
      </c>
      <c r="L75" s="125"/>
      <c r="M75" s="77"/>
    </row>
    <row r="76" spans="1:13" ht="38.25" customHeight="1">
      <c r="A76" s="75" t="s">
        <v>68</v>
      </c>
      <c r="B76" s="105" t="s">
        <v>202</v>
      </c>
      <c r="C76" s="9" t="s">
        <v>16</v>
      </c>
      <c r="D76" s="9" t="s">
        <v>8</v>
      </c>
      <c r="E76" s="47" t="s">
        <v>169</v>
      </c>
      <c r="F76" s="47" t="s">
        <v>169</v>
      </c>
      <c r="G76" s="47" t="s">
        <v>169</v>
      </c>
      <c r="H76" s="47" t="s">
        <v>169</v>
      </c>
      <c r="I76" s="2">
        <f>SUM(I77)</f>
        <v>99</v>
      </c>
      <c r="J76" s="2">
        <f>SUM(J77)</f>
        <v>0</v>
      </c>
      <c r="K76" s="2">
        <f>SUM(K77)</f>
        <v>0</v>
      </c>
      <c r="L76" s="123" t="s">
        <v>102</v>
      </c>
      <c r="M76" s="75"/>
    </row>
    <row r="77" spans="1:13" ht="32.25" customHeight="1">
      <c r="A77" s="76"/>
      <c r="B77" s="106"/>
      <c r="C77" s="9" t="s">
        <v>16</v>
      </c>
      <c r="D77" s="9" t="s">
        <v>14</v>
      </c>
      <c r="E77" s="47" t="s">
        <v>169</v>
      </c>
      <c r="F77" s="47" t="s">
        <v>169</v>
      </c>
      <c r="G77" s="47" t="s">
        <v>169</v>
      </c>
      <c r="H77" s="47" t="s">
        <v>169</v>
      </c>
      <c r="I77" s="2">
        <v>99</v>
      </c>
      <c r="J77" s="26">
        <v>0</v>
      </c>
      <c r="K77" s="2">
        <v>0</v>
      </c>
      <c r="L77" s="124"/>
      <c r="M77" s="76"/>
    </row>
    <row r="78" spans="1:13" ht="32.25" customHeight="1">
      <c r="A78" s="77"/>
      <c r="B78" s="107"/>
      <c r="C78" s="9" t="s">
        <v>16</v>
      </c>
      <c r="D78" s="9" t="s">
        <v>15</v>
      </c>
      <c r="E78" s="2">
        <v>0</v>
      </c>
      <c r="F78" s="2">
        <v>0</v>
      </c>
      <c r="G78" s="2">
        <v>0</v>
      </c>
      <c r="H78" s="22">
        <v>0</v>
      </c>
      <c r="I78" s="2">
        <v>0</v>
      </c>
      <c r="J78" s="26">
        <v>0</v>
      </c>
      <c r="K78" s="2">
        <v>0</v>
      </c>
      <c r="L78" s="125"/>
      <c r="M78" s="77"/>
    </row>
    <row r="79" spans="1:13" ht="27" customHeight="1">
      <c r="A79" s="115" t="s">
        <v>58</v>
      </c>
      <c r="B79" s="119" t="s">
        <v>104</v>
      </c>
      <c r="C79" s="9" t="s">
        <v>16</v>
      </c>
      <c r="D79" s="9" t="s">
        <v>8</v>
      </c>
      <c r="E79" s="2">
        <f aca="true" t="shared" si="17" ref="E79:K79">E80</f>
        <v>502.8</v>
      </c>
      <c r="F79" s="2">
        <f t="shared" si="17"/>
        <v>2855.2000000000003</v>
      </c>
      <c r="G79" s="2">
        <f t="shared" si="17"/>
        <v>502.8</v>
      </c>
      <c r="H79" s="22">
        <f t="shared" si="17"/>
        <v>451.8</v>
      </c>
      <c r="I79" s="2">
        <f t="shared" si="17"/>
        <v>1155</v>
      </c>
      <c r="J79" s="26">
        <f t="shared" si="17"/>
        <v>372.8</v>
      </c>
      <c r="K79" s="2">
        <f t="shared" si="17"/>
        <v>372.8</v>
      </c>
      <c r="L79" s="141" t="s">
        <v>102</v>
      </c>
      <c r="M79" s="90" t="s">
        <v>155</v>
      </c>
    </row>
    <row r="80" spans="1:13" ht="38.25" customHeight="1">
      <c r="A80" s="115"/>
      <c r="B80" s="119"/>
      <c r="C80" s="9" t="s">
        <v>16</v>
      </c>
      <c r="D80" s="9" t="s">
        <v>14</v>
      </c>
      <c r="E80" s="2">
        <f aca="true" t="shared" si="18" ref="E80:K80">E83+E85</f>
        <v>502.8</v>
      </c>
      <c r="F80" s="2">
        <f t="shared" si="18"/>
        <v>2855.2000000000003</v>
      </c>
      <c r="G80" s="2">
        <f t="shared" si="18"/>
        <v>502.8</v>
      </c>
      <c r="H80" s="22">
        <f t="shared" si="18"/>
        <v>451.8</v>
      </c>
      <c r="I80" s="2">
        <f t="shared" si="18"/>
        <v>1155</v>
      </c>
      <c r="J80" s="26">
        <f t="shared" si="18"/>
        <v>372.8</v>
      </c>
      <c r="K80" s="2">
        <f t="shared" si="18"/>
        <v>372.8</v>
      </c>
      <c r="L80" s="141"/>
      <c r="M80" s="90"/>
    </row>
    <row r="81" spans="1:13" ht="35.25" customHeight="1">
      <c r="A81" s="115"/>
      <c r="B81" s="119"/>
      <c r="C81" s="9" t="s">
        <v>16</v>
      </c>
      <c r="D81" s="9" t="s">
        <v>15</v>
      </c>
      <c r="E81" s="153" t="s">
        <v>9</v>
      </c>
      <c r="F81" s="154"/>
      <c r="G81" s="154"/>
      <c r="H81" s="154"/>
      <c r="I81" s="154"/>
      <c r="J81" s="154"/>
      <c r="K81" s="155"/>
      <c r="L81" s="141"/>
      <c r="M81" s="90"/>
    </row>
    <row r="82" spans="1:13" ht="38.25" customHeight="1">
      <c r="A82" s="115" t="s">
        <v>59</v>
      </c>
      <c r="B82" s="119" t="s">
        <v>245</v>
      </c>
      <c r="C82" s="9" t="s">
        <v>16</v>
      </c>
      <c r="D82" s="9" t="s">
        <v>8</v>
      </c>
      <c r="E82" s="2">
        <f>E83</f>
        <v>352.8</v>
      </c>
      <c r="F82" s="2">
        <f>SUM(G82:K82)</f>
        <v>2467.2000000000003</v>
      </c>
      <c r="G82" s="2">
        <f>G83</f>
        <v>352.8</v>
      </c>
      <c r="H82" s="22">
        <f>H83</f>
        <v>352.8</v>
      </c>
      <c r="I82" s="2">
        <f>I83</f>
        <v>1056</v>
      </c>
      <c r="J82" s="26">
        <f>J83</f>
        <v>352.8</v>
      </c>
      <c r="K82" s="2">
        <f>K83</f>
        <v>352.8</v>
      </c>
      <c r="L82" s="141" t="s">
        <v>102</v>
      </c>
      <c r="M82" s="90"/>
    </row>
    <row r="83" spans="1:13" ht="38.25" customHeight="1">
      <c r="A83" s="115"/>
      <c r="B83" s="119"/>
      <c r="C83" s="9" t="s">
        <v>16</v>
      </c>
      <c r="D83" s="9" t="s">
        <v>14</v>
      </c>
      <c r="E83" s="2">
        <v>352.8</v>
      </c>
      <c r="F83" s="2">
        <f>SUM(G83:K83)</f>
        <v>2467.2000000000003</v>
      </c>
      <c r="G83" s="2">
        <v>352.8</v>
      </c>
      <c r="H83" s="22">
        <v>352.8</v>
      </c>
      <c r="I83" s="2">
        <f>'[1]Финансирование'!$D$159</f>
        <v>1056</v>
      </c>
      <c r="J83" s="26">
        <v>352.8</v>
      </c>
      <c r="K83" s="2">
        <v>352.8</v>
      </c>
      <c r="L83" s="141"/>
      <c r="M83" s="90"/>
    </row>
    <row r="84" spans="1:13" ht="38.25" customHeight="1">
      <c r="A84" s="115" t="s">
        <v>60</v>
      </c>
      <c r="B84" s="119" t="s">
        <v>246</v>
      </c>
      <c r="C84" s="9" t="s">
        <v>16</v>
      </c>
      <c r="D84" s="9" t="s">
        <v>8</v>
      </c>
      <c r="E84" s="2">
        <f>E85</f>
        <v>150</v>
      </c>
      <c r="F84" s="2">
        <f>SUM(G84:K84)</f>
        <v>388</v>
      </c>
      <c r="G84" s="2">
        <f>G85</f>
        <v>150</v>
      </c>
      <c r="H84" s="22">
        <f>H85</f>
        <v>99</v>
      </c>
      <c r="I84" s="2">
        <f>I85</f>
        <v>99</v>
      </c>
      <c r="J84" s="26">
        <f>J85</f>
        <v>20</v>
      </c>
      <c r="K84" s="2">
        <f>K85</f>
        <v>20</v>
      </c>
      <c r="L84" s="141" t="s">
        <v>102</v>
      </c>
      <c r="M84" s="90"/>
    </row>
    <row r="85" spans="1:13" ht="38.25" customHeight="1">
      <c r="A85" s="115"/>
      <c r="B85" s="119"/>
      <c r="C85" s="9" t="s">
        <v>16</v>
      </c>
      <c r="D85" s="9" t="s">
        <v>14</v>
      </c>
      <c r="E85" s="2">
        <v>150</v>
      </c>
      <c r="F85" s="2">
        <f>SUM(G85:K85)</f>
        <v>388</v>
      </c>
      <c r="G85" s="2">
        <v>150</v>
      </c>
      <c r="H85" s="22">
        <v>99</v>
      </c>
      <c r="I85" s="2">
        <v>99</v>
      </c>
      <c r="J85" s="26">
        <v>20</v>
      </c>
      <c r="K85" s="2">
        <v>20</v>
      </c>
      <c r="L85" s="141"/>
      <c r="M85" s="90"/>
    </row>
    <row r="86" spans="1:13" ht="38.25" customHeight="1">
      <c r="A86" s="115" t="s">
        <v>65</v>
      </c>
      <c r="B86" s="119" t="s">
        <v>237</v>
      </c>
      <c r="C86" s="9" t="s">
        <v>16</v>
      </c>
      <c r="D86" s="9" t="s">
        <v>8</v>
      </c>
      <c r="E86" s="115" t="s">
        <v>9</v>
      </c>
      <c r="F86" s="115"/>
      <c r="G86" s="115"/>
      <c r="H86" s="115"/>
      <c r="I86" s="115"/>
      <c r="J86" s="115"/>
      <c r="K86" s="115"/>
      <c r="L86" s="141" t="s">
        <v>105</v>
      </c>
      <c r="M86" s="90"/>
    </row>
    <row r="87" spans="1:13" ht="42" customHeight="1">
      <c r="A87" s="115"/>
      <c r="B87" s="119"/>
      <c r="C87" s="9" t="s">
        <v>16</v>
      </c>
      <c r="D87" s="9" t="s">
        <v>15</v>
      </c>
      <c r="E87" s="115"/>
      <c r="F87" s="115"/>
      <c r="G87" s="115"/>
      <c r="H87" s="115"/>
      <c r="I87" s="115"/>
      <c r="J87" s="115"/>
      <c r="K87" s="115"/>
      <c r="L87" s="141"/>
      <c r="M87" s="90"/>
    </row>
    <row r="88" spans="1:13" ht="26.25" customHeight="1">
      <c r="A88" s="130" t="s">
        <v>61</v>
      </c>
      <c r="B88" s="156" t="s">
        <v>107</v>
      </c>
      <c r="C88" s="9" t="s">
        <v>16</v>
      </c>
      <c r="D88" s="70" t="s">
        <v>8</v>
      </c>
      <c r="E88" s="78" t="s">
        <v>9</v>
      </c>
      <c r="F88" s="79"/>
      <c r="G88" s="79"/>
      <c r="H88" s="79"/>
      <c r="I88" s="79"/>
      <c r="J88" s="79"/>
      <c r="K88" s="80"/>
      <c r="L88" s="123" t="s">
        <v>13</v>
      </c>
      <c r="M88" s="105" t="s">
        <v>184</v>
      </c>
    </row>
    <row r="89" spans="1:13" ht="31.5" customHeight="1">
      <c r="A89" s="131"/>
      <c r="B89" s="157"/>
      <c r="C89" s="9" t="s">
        <v>16</v>
      </c>
      <c r="D89" s="9" t="s">
        <v>14</v>
      </c>
      <c r="E89" s="81"/>
      <c r="F89" s="82"/>
      <c r="G89" s="82"/>
      <c r="H89" s="82"/>
      <c r="I89" s="82"/>
      <c r="J89" s="82"/>
      <c r="K89" s="83"/>
      <c r="L89" s="124"/>
      <c r="M89" s="106"/>
    </row>
    <row r="90" spans="1:13" ht="27" customHeight="1">
      <c r="A90" s="132"/>
      <c r="B90" s="158"/>
      <c r="C90" s="9" t="s">
        <v>16</v>
      </c>
      <c r="D90" s="9" t="s">
        <v>15</v>
      </c>
      <c r="E90" s="84"/>
      <c r="F90" s="85"/>
      <c r="G90" s="85"/>
      <c r="H90" s="85"/>
      <c r="I90" s="85"/>
      <c r="J90" s="85"/>
      <c r="K90" s="86"/>
      <c r="L90" s="125"/>
      <c r="M90" s="107"/>
    </row>
    <row r="91" spans="1:13" ht="23.25" customHeight="1">
      <c r="A91" s="75" t="s">
        <v>62</v>
      </c>
      <c r="B91" s="105" t="s">
        <v>48</v>
      </c>
      <c r="C91" s="9" t="s">
        <v>16</v>
      </c>
      <c r="D91" s="70" t="s">
        <v>8</v>
      </c>
      <c r="E91" s="78" t="s">
        <v>9</v>
      </c>
      <c r="F91" s="79"/>
      <c r="G91" s="79"/>
      <c r="H91" s="79"/>
      <c r="I91" s="79"/>
      <c r="J91" s="79"/>
      <c r="K91" s="80"/>
      <c r="L91" s="123" t="s">
        <v>13</v>
      </c>
      <c r="M91" s="75"/>
    </row>
    <row r="92" spans="1:13" ht="28.5" customHeight="1">
      <c r="A92" s="76"/>
      <c r="B92" s="106"/>
      <c r="C92" s="9" t="s">
        <v>16</v>
      </c>
      <c r="D92" s="9" t="s">
        <v>14</v>
      </c>
      <c r="E92" s="81"/>
      <c r="F92" s="82"/>
      <c r="G92" s="82"/>
      <c r="H92" s="82"/>
      <c r="I92" s="82"/>
      <c r="J92" s="82"/>
      <c r="K92" s="83"/>
      <c r="L92" s="124"/>
      <c r="M92" s="76"/>
    </row>
    <row r="93" spans="1:13" ht="24.75" customHeight="1">
      <c r="A93" s="77"/>
      <c r="B93" s="107"/>
      <c r="C93" s="9" t="s">
        <v>16</v>
      </c>
      <c r="D93" s="9" t="s">
        <v>15</v>
      </c>
      <c r="E93" s="84"/>
      <c r="F93" s="85"/>
      <c r="G93" s="85"/>
      <c r="H93" s="85"/>
      <c r="I93" s="85"/>
      <c r="J93" s="85"/>
      <c r="K93" s="86"/>
      <c r="L93" s="125"/>
      <c r="M93" s="77"/>
    </row>
    <row r="94" spans="1:13" ht="28.5" customHeight="1">
      <c r="A94" s="130" t="s">
        <v>108</v>
      </c>
      <c r="B94" s="156" t="s">
        <v>109</v>
      </c>
      <c r="C94" s="9" t="s">
        <v>16</v>
      </c>
      <c r="D94" s="70" t="s">
        <v>8</v>
      </c>
      <c r="E94" s="78" t="s">
        <v>9</v>
      </c>
      <c r="F94" s="79"/>
      <c r="G94" s="79"/>
      <c r="H94" s="79"/>
      <c r="I94" s="79"/>
      <c r="J94" s="79"/>
      <c r="K94" s="80"/>
      <c r="L94" s="123" t="s">
        <v>13</v>
      </c>
      <c r="M94" s="105" t="s">
        <v>47</v>
      </c>
    </row>
    <row r="95" spans="1:13" ht="24.75" customHeight="1">
      <c r="A95" s="131"/>
      <c r="B95" s="157"/>
      <c r="C95" s="9" t="s">
        <v>16</v>
      </c>
      <c r="D95" s="9" t="s">
        <v>14</v>
      </c>
      <c r="E95" s="81"/>
      <c r="F95" s="82"/>
      <c r="G95" s="82"/>
      <c r="H95" s="82"/>
      <c r="I95" s="82"/>
      <c r="J95" s="82"/>
      <c r="K95" s="83"/>
      <c r="L95" s="124"/>
      <c r="M95" s="106"/>
    </row>
    <row r="96" spans="1:13" ht="28.5" customHeight="1">
      <c r="A96" s="132"/>
      <c r="B96" s="158"/>
      <c r="C96" s="9" t="s">
        <v>16</v>
      </c>
      <c r="D96" s="9" t="s">
        <v>15</v>
      </c>
      <c r="E96" s="84"/>
      <c r="F96" s="85"/>
      <c r="G96" s="85"/>
      <c r="H96" s="85"/>
      <c r="I96" s="85"/>
      <c r="J96" s="85"/>
      <c r="K96" s="86"/>
      <c r="L96" s="125"/>
      <c r="M96" s="107"/>
    </row>
    <row r="97" spans="1:13" ht="24.75" customHeight="1">
      <c r="A97" s="75" t="s">
        <v>66</v>
      </c>
      <c r="B97" s="105" t="s">
        <v>46</v>
      </c>
      <c r="C97" s="9" t="s">
        <v>16</v>
      </c>
      <c r="D97" s="70" t="s">
        <v>8</v>
      </c>
      <c r="E97" s="78" t="s">
        <v>9</v>
      </c>
      <c r="F97" s="79"/>
      <c r="G97" s="79"/>
      <c r="H97" s="79"/>
      <c r="I97" s="79"/>
      <c r="J97" s="79"/>
      <c r="K97" s="80"/>
      <c r="L97" s="123" t="s">
        <v>13</v>
      </c>
      <c r="M97" s="105"/>
    </row>
    <row r="98" spans="1:13" ht="35.25" customHeight="1">
      <c r="A98" s="76"/>
      <c r="B98" s="106"/>
      <c r="C98" s="9" t="s">
        <v>16</v>
      </c>
      <c r="D98" s="9" t="s">
        <v>14</v>
      </c>
      <c r="E98" s="81"/>
      <c r="F98" s="82"/>
      <c r="G98" s="82"/>
      <c r="H98" s="82"/>
      <c r="I98" s="82"/>
      <c r="J98" s="82"/>
      <c r="K98" s="83"/>
      <c r="L98" s="124"/>
      <c r="M98" s="106"/>
    </row>
    <row r="99" spans="1:13" ht="33" customHeight="1">
      <c r="A99" s="77"/>
      <c r="B99" s="107"/>
      <c r="C99" s="9" t="s">
        <v>16</v>
      </c>
      <c r="D99" s="9" t="s">
        <v>15</v>
      </c>
      <c r="E99" s="84"/>
      <c r="F99" s="85"/>
      <c r="G99" s="85"/>
      <c r="H99" s="85"/>
      <c r="I99" s="85"/>
      <c r="J99" s="85"/>
      <c r="K99" s="86"/>
      <c r="L99" s="125"/>
      <c r="M99" s="107"/>
    </row>
    <row r="100" spans="1:13" ht="26.25" customHeight="1">
      <c r="A100" s="140"/>
      <c r="B100" s="140" t="s">
        <v>138</v>
      </c>
      <c r="C100" s="9" t="s">
        <v>16</v>
      </c>
      <c r="D100" s="69" t="s">
        <v>8</v>
      </c>
      <c r="E100" s="23">
        <f aca="true" t="shared" si="19" ref="E100:K100">E101+E102</f>
        <v>4938.35</v>
      </c>
      <c r="F100" s="23">
        <f t="shared" si="19"/>
        <v>21812.440000000002</v>
      </c>
      <c r="G100" s="23">
        <f t="shared" si="19"/>
        <v>5234.790000000001</v>
      </c>
      <c r="H100" s="31">
        <f t="shared" si="19"/>
        <v>4604.27</v>
      </c>
      <c r="I100" s="23">
        <f>I101+I102</f>
        <v>6409.74</v>
      </c>
      <c r="J100" s="32">
        <f t="shared" si="19"/>
        <v>2781.82</v>
      </c>
      <c r="K100" s="23">
        <f t="shared" si="19"/>
        <v>2781.82</v>
      </c>
      <c r="L100" s="159"/>
      <c r="M100" s="114"/>
    </row>
    <row r="101" spans="1:13" ht="27.75" customHeight="1">
      <c r="A101" s="140"/>
      <c r="B101" s="140"/>
      <c r="C101" s="9" t="s">
        <v>16</v>
      </c>
      <c r="D101" s="9" t="s">
        <v>14</v>
      </c>
      <c r="E101" s="23">
        <f>E47+E62+E80</f>
        <v>2247.05</v>
      </c>
      <c r="F101" s="23">
        <f>G101+H101+I101+J101+K101</f>
        <v>12591.84</v>
      </c>
      <c r="G101" s="23">
        <f>G47+G62+G80</f>
        <v>2543.4900000000002</v>
      </c>
      <c r="H101" s="31">
        <f>H47+H62+H80</f>
        <v>1839.97</v>
      </c>
      <c r="I101" s="23">
        <f>I47+I62+I80</f>
        <v>3644.74</v>
      </c>
      <c r="J101" s="32">
        <f>J47+J62+J80</f>
        <v>2281.82</v>
      </c>
      <c r="K101" s="23">
        <f>K47+K62+K80</f>
        <v>2281.82</v>
      </c>
      <c r="L101" s="159"/>
      <c r="M101" s="114"/>
    </row>
    <row r="102" spans="1:13" ht="27" customHeight="1">
      <c r="A102" s="140"/>
      <c r="B102" s="140"/>
      <c r="C102" s="9" t="s">
        <v>16</v>
      </c>
      <c r="D102" s="9" t="s">
        <v>15</v>
      </c>
      <c r="E102" s="23">
        <f>E48</f>
        <v>2691.3</v>
      </c>
      <c r="F102" s="23">
        <f>G102+H102+I102+J102+K102</f>
        <v>9220.6</v>
      </c>
      <c r="G102" s="23">
        <f>G48</f>
        <v>2691.3</v>
      </c>
      <c r="H102" s="31">
        <f>H48</f>
        <v>2764.3</v>
      </c>
      <c r="I102" s="23">
        <f>I48</f>
        <v>2765</v>
      </c>
      <c r="J102" s="32">
        <f>J48</f>
        <v>500</v>
      </c>
      <c r="K102" s="23">
        <f>K48</f>
        <v>500</v>
      </c>
      <c r="L102" s="159"/>
      <c r="M102" s="114"/>
    </row>
    <row r="103" spans="1:13" ht="37.5" customHeight="1">
      <c r="A103" s="140" t="s">
        <v>147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</row>
    <row r="104" spans="1:13" ht="23.25" customHeight="1">
      <c r="A104" s="160" t="s">
        <v>25</v>
      </c>
      <c r="B104" s="137" t="s">
        <v>26</v>
      </c>
      <c r="C104" s="70" t="s">
        <v>27</v>
      </c>
      <c r="D104" s="70" t="s">
        <v>8</v>
      </c>
      <c r="E104" s="115" t="s">
        <v>9</v>
      </c>
      <c r="F104" s="115"/>
      <c r="G104" s="115"/>
      <c r="H104" s="115"/>
      <c r="I104" s="115"/>
      <c r="J104" s="115"/>
      <c r="K104" s="115"/>
      <c r="L104" s="141" t="s">
        <v>49</v>
      </c>
      <c r="M104" s="161" t="s">
        <v>221</v>
      </c>
    </row>
    <row r="105" spans="1:13" ht="26.25" customHeight="1">
      <c r="A105" s="160"/>
      <c r="B105" s="137"/>
      <c r="C105" s="70" t="s">
        <v>27</v>
      </c>
      <c r="D105" s="9" t="s">
        <v>14</v>
      </c>
      <c r="E105" s="115"/>
      <c r="F105" s="115"/>
      <c r="G105" s="115"/>
      <c r="H105" s="115"/>
      <c r="I105" s="115"/>
      <c r="J105" s="115"/>
      <c r="K105" s="115"/>
      <c r="L105" s="141"/>
      <c r="M105" s="162"/>
    </row>
    <row r="106" spans="1:13" ht="99.75" customHeight="1">
      <c r="A106" s="160"/>
      <c r="B106" s="137"/>
      <c r="C106" s="70" t="s">
        <v>27</v>
      </c>
      <c r="D106" s="9" t="s">
        <v>15</v>
      </c>
      <c r="E106" s="115"/>
      <c r="F106" s="115"/>
      <c r="G106" s="115"/>
      <c r="H106" s="115"/>
      <c r="I106" s="115"/>
      <c r="J106" s="115"/>
      <c r="K106" s="115"/>
      <c r="L106" s="141"/>
      <c r="M106" s="163"/>
    </row>
    <row r="107" spans="1:13" ht="27.75" customHeight="1">
      <c r="A107" s="115" t="s">
        <v>1</v>
      </c>
      <c r="B107" s="120" t="s">
        <v>28</v>
      </c>
      <c r="C107" s="70" t="s">
        <v>27</v>
      </c>
      <c r="D107" s="70" t="s">
        <v>8</v>
      </c>
      <c r="E107" s="115" t="s">
        <v>9</v>
      </c>
      <c r="F107" s="115"/>
      <c r="G107" s="115"/>
      <c r="H107" s="115"/>
      <c r="I107" s="115"/>
      <c r="J107" s="115"/>
      <c r="K107" s="115"/>
      <c r="L107" s="141" t="s">
        <v>49</v>
      </c>
      <c r="M107" s="90"/>
    </row>
    <row r="108" spans="1:13" ht="33.75" customHeight="1">
      <c r="A108" s="115"/>
      <c r="B108" s="120"/>
      <c r="C108" s="70" t="s">
        <v>27</v>
      </c>
      <c r="D108" s="9" t="s">
        <v>14</v>
      </c>
      <c r="E108" s="115"/>
      <c r="F108" s="115"/>
      <c r="G108" s="115"/>
      <c r="H108" s="115"/>
      <c r="I108" s="115"/>
      <c r="J108" s="115"/>
      <c r="K108" s="115"/>
      <c r="L108" s="141"/>
      <c r="M108" s="90"/>
    </row>
    <row r="109" spans="1:13" ht="22.5">
      <c r="A109" s="115"/>
      <c r="B109" s="120"/>
      <c r="C109" s="70" t="s">
        <v>27</v>
      </c>
      <c r="D109" s="9" t="s">
        <v>15</v>
      </c>
      <c r="E109" s="115"/>
      <c r="F109" s="115"/>
      <c r="G109" s="115"/>
      <c r="H109" s="115"/>
      <c r="I109" s="115"/>
      <c r="J109" s="115"/>
      <c r="K109" s="115"/>
      <c r="L109" s="141"/>
      <c r="M109" s="90"/>
    </row>
    <row r="110" spans="1:13" ht="29.25" customHeight="1">
      <c r="A110" s="115" t="s">
        <v>6</v>
      </c>
      <c r="B110" s="120" t="s">
        <v>29</v>
      </c>
      <c r="C110" s="70" t="s">
        <v>27</v>
      </c>
      <c r="D110" s="70" t="s">
        <v>8</v>
      </c>
      <c r="E110" s="115" t="s">
        <v>9</v>
      </c>
      <c r="F110" s="115"/>
      <c r="G110" s="115"/>
      <c r="H110" s="115"/>
      <c r="I110" s="115"/>
      <c r="J110" s="115"/>
      <c r="K110" s="115"/>
      <c r="L110" s="141" t="s">
        <v>49</v>
      </c>
      <c r="M110" s="90"/>
    </row>
    <row r="111" spans="1:13" ht="27" customHeight="1">
      <c r="A111" s="115"/>
      <c r="B111" s="120"/>
      <c r="C111" s="70" t="s">
        <v>27</v>
      </c>
      <c r="D111" s="9" t="s">
        <v>14</v>
      </c>
      <c r="E111" s="115"/>
      <c r="F111" s="115"/>
      <c r="G111" s="115"/>
      <c r="H111" s="115"/>
      <c r="I111" s="115"/>
      <c r="J111" s="115"/>
      <c r="K111" s="115"/>
      <c r="L111" s="141"/>
      <c r="M111" s="90"/>
    </row>
    <row r="112" spans="1:13" ht="27" customHeight="1">
      <c r="A112" s="115"/>
      <c r="B112" s="120"/>
      <c r="C112" s="70" t="s">
        <v>27</v>
      </c>
      <c r="D112" s="9" t="s">
        <v>15</v>
      </c>
      <c r="E112" s="115"/>
      <c r="F112" s="115"/>
      <c r="G112" s="115"/>
      <c r="H112" s="115"/>
      <c r="I112" s="115"/>
      <c r="J112" s="115"/>
      <c r="K112" s="115"/>
      <c r="L112" s="141"/>
      <c r="M112" s="90"/>
    </row>
    <row r="113" spans="1:13" ht="24" customHeight="1">
      <c r="A113" s="115" t="s">
        <v>7</v>
      </c>
      <c r="B113" s="120" t="s">
        <v>30</v>
      </c>
      <c r="C113" s="70" t="s">
        <v>27</v>
      </c>
      <c r="D113" s="70" t="s">
        <v>8</v>
      </c>
      <c r="E113" s="115" t="s">
        <v>9</v>
      </c>
      <c r="F113" s="115"/>
      <c r="G113" s="115"/>
      <c r="H113" s="115"/>
      <c r="I113" s="115"/>
      <c r="J113" s="115"/>
      <c r="K113" s="115"/>
      <c r="L113" s="141" t="s">
        <v>49</v>
      </c>
      <c r="M113" s="90"/>
    </row>
    <row r="114" spans="1:13" ht="30" customHeight="1">
      <c r="A114" s="115"/>
      <c r="B114" s="120"/>
      <c r="C114" s="70" t="s">
        <v>27</v>
      </c>
      <c r="D114" s="9" t="s">
        <v>14</v>
      </c>
      <c r="E114" s="115"/>
      <c r="F114" s="115"/>
      <c r="G114" s="115"/>
      <c r="H114" s="115"/>
      <c r="I114" s="115"/>
      <c r="J114" s="115"/>
      <c r="K114" s="115"/>
      <c r="L114" s="141"/>
      <c r="M114" s="90"/>
    </row>
    <row r="115" spans="1:13" ht="27.75" customHeight="1">
      <c r="A115" s="115"/>
      <c r="B115" s="120"/>
      <c r="C115" s="70" t="s">
        <v>27</v>
      </c>
      <c r="D115" s="9" t="s">
        <v>15</v>
      </c>
      <c r="E115" s="115"/>
      <c r="F115" s="115"/>
      <c r="G115" s="115"/>
      <c r="H115" s="115"/>
      <c r="I115" s="115"/>
      <c r="J115" s="115"/>
      <c r="K115" s="115"/>
      <c r="L115" s="141"/>
      <c r="M115" s="90"/>
    </row>
    <row r="116" spans="1:13" ht="27" customHeight="1">
      <c r="A116" s="164" t="s">
        <v>22</v>
      </c>
      <c r="B116" s="138" t="s">
        <v>77</v>
      </c>
      <c r="C116" s="70" t="s">
        <v>27</v>
      </c>
      <c r="D116" s="70" t="s">
        <v>8</v>
      </c>
      <c r="E116" s="115" t="s">
        <v>9</v>
      </c>
      <c r="F116" s="115"/>
      <c r="G116" s="115"/>
      <c r="H116" s="115"/>
      <c r="I116" s="115"/>
      <c r="J116" s="115"/>
      <c r="K116" s="115"/>
      <c r="L116" s="141" t="s">
        <v>49</v>
      </c>
      <c r="M116" s="119" t="s">
        <v>44</v>
      </c>
    </row>
    <row r="117" spans="1:13" ht="31.5" customHeight="1">
      <c r="A117" s="164"/>
      <c r="B117" s="138"/>
      <c r="C117" s="70" t="s">
        <v>27</v>
      </c>
      <c r="D117" s="9" t="s">
        <v>14</v>
      </c>
      <c r="E117" s="115"/>
      <c r="F117" s="115"/>
      <c r="G117" s="115"/>
      <c r="H117" s="115"/>
      <c r="I117" s="115"/>
      <c r="J117" s="115"/>
      <c r="K117" s="115"/>
      <c r="L117" s="141"/>
      <c r="M117" s="119"/>
    </row>
    <row r="118" spans="1:13" ht="30.75" customHeight="1">
      <c r="A118" s="164"/>
      <c r="B118" s="138"/>
      <c r="C118" s="70" t="s">
        <v>27</v>
      </c>
      <c r="D118" s="9" t="s">
        <v>15</v>
      </c>
      <c r="E118" s="115"/>
      <c r="F118" s="115"/>
      <c r="G118" s="115"/>
      <c r="H118" s="115"/>
      <c r="I118" s="115"/>
      <c r="J118" s="115"/>
      <c r="K118" s="115"/>
      <c r="L118" s="141"/>
      <c r="M118" s="119"/>
    </row>
    <row r="119" spans="1:13" ht="24" customHeight="1">
      <c r="A119" s="160" t="s">
        <v>17</v>
      </c>
      <c r="B119" s="120" t="s">
        <v>31</v>
      </c>
      <c r="C119" s="70" t="s">
        <v>27</v>
      </c>
      <c r="D119" s="70" t="s">
        <v>8</v>
      </c>
      <c r="E119" s="115" t="s">
        <v>9</v>
      </c>
      <c r="F119" s="115"/>
      <c r="G119" s="115"/>
      <c r="H119" s="115"/>
      <c r="I119" s="115"/>
      <c r="J119" s="115"/>
      <c r="K119" s="115"/>
      <c r="L119" s="141" t="s">
        <v>49</v>
      </c>
      <c r="M119" s="115"/>
    </row>
    <row r="120" spans="1:13" ht="27" customHeight="1">
      <c r="A120" s="160"/>
      <c r="B120" s="120"/>
      <c r="C120" s="70" t="s">
        <v>27</v>
      </c>
      <c r="D120" s="9" t="s">
        <v>14</v>
      </c>
      <c r="E120" s="115"/>
      <c r="F120" s="115"/>
      <c r="G120" s="115"/>
      <c r="H120" s="115"/>
      <c r="I120" s="115"/>
      <c r="J120" s="115"/>
      <c r="K120" s="115"/>
      <c r="L120" s="141"/>
      <c r="M120" s="115"/>
    </row>
    <row r="121" spans="1:13" ht="22.5">
      <c r="A121" s="160"/>
      <c r="B121" s="120"/>
      <c r="C121" s="70" t="s">
        <v>27</v>
      </c>
      <c r="D121" s="9" t="s">
        <v>15</v>
      </c>
      <c r="E121" s="115"/>
      <c r="F121" s="115"/>
      <c r="G121" s="115"/>
      <c r="H121" s="115"/>
      <c r="I121" s="115"/>
      <c r="J121" s="115"/>
      <c r="K121" s="115"/>
      <c r="L121" s="141"/>
      <c r="M121" s="115"/>
    </row>
    <row r="122" spans="1:13" ht="30" customHeight="1">
      <c r="A122" s="160" t="s">
        <v>45</v>
      </c>
      <c r="B122" s="120" t="s">
        <v>32</v>
      </c>
      <c r="C122" s="70" t="s">
        <v>27</v>
      </c>
      <c r="D122" s="70" t="s">
        <v>8</v>
      </c>
      <c r="E122" s="115" t="s">
        <v>9</v>
      </c>
      <c r="F122" s="115"/>
      <c r="G122" s="115"/>
      <c r="H122" s="115"/>
      <c r="I122" s="115"/>
      <c r="J122" s="115"/>
      <c r="K122" s="115"/>
      <c r="L122" s="141" t="s">
        <v>49</v>
      </c>
      <c r="M122" s="119"/>
    </row>
    <row r="123" spans="1:13" ht="23.25" customHeight="1">
      <c r="A123" s="160"/>
      <c r="B123" s="120"/>
      <c r="C123" s="70" t="s">
        <v>27</v>
      </c>
      <c r="D123" s="9" t="s">
        <v>14</v>
      </c>
      <c r="E123" s="115"/>
      <c r="F123" s="115"/>
      <c r="G123" s="115"/>
      <c r="H123" s="115"/>
      <c r="I123" s="115"/>
      <c r="J123" s="115"/>
      <c r="K123" s="115"/>
      <c r="L123" s="141"/>
      <c r="M123" s="119"/>
    </row>
    <row r="124" spans="1:13" ht="30" customHeight="1">
      <c r="A124" s="160"/>
      <c r="B124" s="120"/>
      <c r="C124" s="70" t="s">
        <v>27</v>
      </c>
      <c r="D124" s="9" t="s">
        <v>15</v>
      </c>
      <c r="E124" s="115"/>
      <c r="F124" s="115"/>
      <c r="G124" s="115"/>
      <c r="H124" s="115"/>
      <c r="I124" s="115"/>
      <c r="J124" s="115"/>
      <c r="K124" s="115"/>
      <c r="L124" s="141"/>
      <c r="M124" s="119"/>
    </row>
    <row r="125" spans="1:13" ht="21" customHeight="1">
      <c r="A125" s="160" t="s">
        <v>64</v>
      </c>
      <c r="B125" s="120" t="s">
        <v>33</v>
      </c>
      <c r="C125" s="70" t="s">
        <v>34</v>
      </c>
      <c r="D125" s="70" t="s">
        <v>8</v>
      </c>
      <c r="E125" s="115" t="s">
        <v>9</v>
      </c>
      <c r="F125" s="115"/>
      <c r="G125" s="115"/>
      <c r="H125" s="115"/>
      <c r="I125" s="115"/>
      <c r="J125" s="115"/>
      <c r="K125" s="115"/>
      <c r="L125" s="141" t="s">
        <v>49</v>
      </c>
      <c r="M125" s="119"/>
    </row>
    <row r="126" spans="1:13" ht="27" customHeight="1">
      <c r="A126" s="160"/>
      <c r="B126" s="120"/>
      <c r="C126" s="70" t="s">
        <v>34</v>
      </c>
      <c r="D126" s="9" t="s">
        <v>14</v>
      </c>
      <c r="E126" s="115"/>
      <c r="F126" s="115"/>
      <c r="G126" s="115"/>
      <c r="H126" s="115"/>
      <c r="I126" s="115"/>
      <c r="J126" s="115"/>
      <c r="K126" s="115"/>
      <c r="L126" s="141"/>
      <c r="M126" s="119"/>
    </row>
    <row r="127" spans="1:13" ht="27.75" customHeight="1">
      <c r="A127" s="160"/>
      <c r="B127" s="120"/>
      <c r="C127" s="70" t="s">
        <v>34</v>
      </c>
      <c r="D127" s="9" t="s">
        <v>15</v>
      </c>
      <c r="E127" s="115"/>
      <c r="F127" s="115"/>
      <c r="G127" s="115"/>
      <c r="H127" s="115"/>
      <c r="I127" s="115"/>
      <c r="J127" s="115"/>
      <c r="K127" s="115"/>
      <c r="L127" s="141"/>
      <c r="M127" s="119"/>
    </row>
    <row r="128" spans="1:13" ht="25.5" customHeight="1">
      <c r="A128" s="160" t="s">
        <v>67</v>
      </c>
      <c r="B128" s="120" t="s">
        <v>35</v>
      </c>
      <c r="C128" s="70" t="s">
        <v>27</v>
      </c>
      <c r="D128" s="70" t="s">
        <v>8</v>
      </c>
      <c r="E128" s="115" t="s">
        <v>9</v>
      </c>
      <c r="F128" s="115"/>
      <c r="G128" s="115"/>
      <c r="H128" s="115"/>
      <c r="I128" s="115"/>
      <c r="J128" s="115"/>
      <c r="K128" s="115"/>
      <c r="L128" s="141" t="s">
        <v>49</v>
      </c>
      <c r="M128" s="119"/>
    </row>
    <row r="129" spans="1:13" ht="30" customHeight="1">
      <c r="A129" s="160"/>
      <c r="B129" s="120"/>
      <c r="C129" s="70" t="s">
        <v>27</v>
      </c>
      <c r="D129" s="9" t="s">
        <v>14</v>
      </c>
      <c r="E129" s="115"/>
      <c r="F129" s="115"/>
      <c r="G129" s="115"/>
      <c r="H129" s="115"/>
      <c r="I129" s="115"/>
      <c r="J129" s="115"/>
      <c r="K129" s="115"/>
      <c r="L129" s="141"/>
      <c r="M129" s="119"/>
    </row>
    <row r="130" spans="1:13" ht="28.5" customHeight="1">
      <c r="A130" s="160"/>
      <c r="B130" s="120"/>
      <c r="C130" s="70" t="s">
        <v>27</v>
      </c>
      <c r="D130" s="9" t="s">
        <v>15</v>
      </c>
      <c r="E130" s="115"/>
      <c r="F130" s="115"/>
      <c r="G130" s="115"/>
      <c r="H130" s="115"/>
      <c r="I130" s="115"/>
      <c r="J130" s="115"/>
      <c r="K130" s="115"/>
      <c r="L130" s="141"/>
      <c r="M130" s="119"/>
    </row>
    <row r="131" spans="1:13" ht="17.25" customHeight="1">
      <c r="A131" s="160" t="s">
        <v>68</v>
      </c>
      <c r="B131" s="120" t="s">
        <v>36</v>
      </c>
      <c r="C131" s="70" t="s">
        <v>37</v>
      </c>
      <c r="D131" s="70" t="s">
        <v>8</v>
      </c>
      <c r="E131" s="115" t="s">
        <v>9</v>
      </c>
      <c r="F131" s="115"/>
      <c r="G131" s="115"/>
      <c r="H131" s="115"/>
      <c r="I131" s="115"/>
      <c r="J131" s="115"/>
      <c r="K131" s="115"/>
      <c r="L131" s="141" t="s">
        <v>49</v>
      </c>
      <c r="M131" s="119"/>
    </row>
    <row r="132" spans="1:13" ht="29.25" customHeight="1">
      <c r="A132" s="160"/>
      <c r="B132" s="120"/>
      <c r="C132" s="70" t="s">
        <v>37</v>
      </c>
      <c r="D132" s="9" t="s">
        <v>14</v>
      </c>
      <c r="E132" s="115"/>
      <c r="F132" s="115"/>
      <c r="G132" s="115"/>
      <c r="H132" s="115"/>
      <c r="I132" s="115"/>
      <c r="J132" s="115"/>
      <c r="K132" s="115"/>
      <c r="L132" s="141"/>
      <c r="M132" s="119"/>
    </row>
    <row r="133" spans="1:13" ht="24" customHeight="1">
      <c r="A133" s="160"/>
      <c r="B133" s="120"/>
      <c r="C133" s="70" t="s">
        <v>37</v>
      </c>
      <c r="D133" s="9" t="s">
        <v>15</v>
      </c>
      <c r="E133" s="115"/>
      <c r="F133" s="115"/>
      <c r="G133" s="115"/>
      <c r="H133" s="115"/>
      <c r="I133" s="115"/>
      <c r="J133" s="115"/>
      <c r="K133" s="115"/>
      <c r="L133" s="141"/>
      <c r="M133" s="119"/>
    </row>
    <row r="134" spans="1:13" ht="33.75" customHeight="1">
      <c r="A134" s="160" t="s">
        <v>69</v>
      </c>
      <c r="B134" s="120" t="s">
        <v>38</v>
      </c>
      <c r="C134" s="70" t="s">
        <v>27</v>
      </c>
      <c r="D134" s="70" t="s">
        <v>8</v>
      </c>
      <c r="E134" s="115" t="s">
        <v>9</v>
      </c>
      <c r="F134" s="115"/>
      <c r="G134" s="115"/>
      <c r="H134" s="115"/>
      <c r="I134" s="115"/>
      <c r="J134" s="115"/>
      <c r="K134" s="115"/>
      <c r="L134" s="141" t="s">
        <v>49</v>
      </c>
      <c r="M134" s="119"/>
    </row>
    <row r="135" spans="1:13" ht="25.5" customHeight="1">
      <c r="A135" s="160"/>
      <c r="B135" s="120"/>
      <c r="C135" s="70" t="s">
        <v>27</v>
      </c>
      <c r="D135" s="9" t="s">
        <v>14</v>
      </c>
      <c r="E135" s="115"/>
      <c r="F135" s="115"/>
      <c r="G135" s="115"/>
      <c r="H135" s="115"/>
      <c r="I135" s="115"/>
      <c r="J135" s="115"/>
      <c r="K135" s="115"/>
      <c r="L135" s="141"/>
      <c r="M135" s="119"/>
    </row>
    <row r="136" spans="1:13" ht="31.5" customHeight="1">
      <c r="A136" s="160"/>
      <c r="B136" s="120"/>
      <c r="C136" s="70" t="s">
        <v>27</v>
      </c>
      <c r="D136" s="9" t="s">
        <v>15</v>
      </c>
      <c r="E136" s="115"/>
      <c r="F136" s="115"/>
      <c r="G136" s="115"/>
      <c r="H136" s="115"/>
      <c r="I136" s="115"/>
      <c r="J136" s="115"/>
      <c r="K136" s="115"/>
      <c r="L136" s="141"/>
      <c r="M136" s="119"/>
    </row>
    <row r="137" spans="1:13" ht="21.75" customHeight="1">
      <c r="A137" s="165"/>
      <c r="B137" s="130" t="s">
        <v>139</v>
      </c>
      <c r="C137" s="9" t="s">
        <v>16</v>
      </c>
      <c r="D137" s="9" t="s">
        <v>8</v>
      </c>
      <c r="E137" s="92" t="s">
        <v>9</v>
      </c>
      <c r="F137" s="93"/>
      <c r="G137" s="93"/>
      <c r="H137" s="93"/>
      <c r="I137" s="93"/>
      <c r="J137" s="93"/>
      <c r="K137" s="94"/>
      <c r="L137" s="168"/>
      <c r="M137" s="75"/>
    </row>
    <row r="138" spans="1:13" ht="31.5" customHeight="1">
      <c r="A138" s="166"/>
      <c r="B138" s="131"/>
      <c r="C138" s="9" t="s">
        <v>16</v>
      </c>
      <c r="D138" s="9" t="s">
        <v>14</v>
      </c>
      <c r="E138" s="95"/>
      <c r="F138" s="96"/>
      <c r="G138" s="96"/>
      <c r="H138" s="96"/>
      <c r="I138" s="96"/>
      <c r="J138" s="96"/>
      <c r="K138" s="97"/>
      <c r="L138" s="169"/>
      <c r="M138" s="76"/>
    </row>
    <row r="139" spans="1:13" ht="31.5" customHeight="1">
      <c r="A139" s="167"/>
      <c r="B139" s="132"/>
      <c r="C139" s="9" t="s">
        <v>16</v>
      </c>
      <c r="D139" s="9" t="s">
        <v>15</v>
      </c>
      <c r="E139" s="98"/>
      <c r="F139" s="99"/>
      <c r="G139" s="99"/>
      <c r="H139" s="99"/>
      <c r="I139" s="99"/>
      <c r="J139" s="99"/>
      <c r="K139" s="100"/>
      <c r="L139" s="170"/>
      <c r="M139" s="77"/>
    </row>
    <row r="140" spans="1:13" ht="21" customHeight="1">
      <c r="A140" s="108" t="s">
        <v>148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0"/>
    </row>
    <row r="141" spans="1:13" ht="31.5" customHeight="1">
      <c r="A141" s="130" t="s">
        <v>25</v>
      </c>
      <c r="B141" s="156" t="s">
        <v>78</v>
      </c>
      <c r="C141" s="70" t="s">
        <v>27</v>
      </c>
      <c r="D141" s="70" t="s">
        <v>8</v>
      </c>
      <c r="E141" s="78" t="s">
        <v>9</v>
      </c>
      <c r="F141" s="79"/>
      <c r="G141" s="79"/>
      <c r="H141" s="79"/>
      <c r="I141" s="79"/>
      <c r="J141" s="79"/>
      <c r="K141" s="80"/>
      <c r="L141" s="123" t="s">
        <v>13</v>
      </c>
      <c r="M141" s="105" t="s">
        <v>226</v>
      </c>
    </row>
    <row r="142" spans="1:13" ht="26.25" customHeight="1">
      <c r="A142" s="131"/>
      <c r="B142" s="157"/>
      <c r="C142" s="70" t="s">
        <v>27</v>
      </c>
      <c r="D142" s="9" t="s">
        <v>14</v>
      </c>
      <c r="E142" s="81"/>
      <c r="F142" s="82"/>
      <c r="G142" s="82"/>
      <c r="H142" s="82"/>
      <c r="I142" s="82"/>
      <c r="J142" s="82"/>
      <c r="K142" s="83"/>
      <c r="L142" s="124"/>
      <c r="M142" s="106"/>
    </row>
    <row r="143" spans="1:13" ht="76.5" customHeight="1">
      <c r="A143" s="132"/>
      <c r="B143" s="158"/>
      <c r="C143" s="70" t="s">
        <v>27</v>
      </c>
      <c r="D143" s="9" t="s">
        <v>15</v>
      </c>
      <c r="E143" s="84"/>
      <c r="F143" s="85"/>
      <c r="G143" s="85"/>
      <c r="H143" s="85"/>
      <c r="I143" s="85"/>
      <c r="J143" s="85"/>
      <c r="K143" s="86"/>
      <c r="L143" s="125"/>
      <c r="M143" s="107"/>
    </row>
    <row r="144" spans="1:13" ht="24.75" customHeight="1">
      <c r="A144" s="115" t="s">
        <v>1</v>
      </c>
      <c r="B144" s="119" t="s">
        <v>23</v>
      </c>
      <c r="C144" s="70" t="s">
        <v>27</v>
      </c>
      <c r="D144" s="70" t="s">
        <v>8</v>
      </c>
      <c r="E144" s="115" t="s">
        <v>9</v>
      </c>
      <c r="F144" s="115"/>
      <c r="G144" s="115"/>
      <c r="H144" s="115"/>
      <c r="I144" s="115"/>
      <c r="J144" s="115"/>
      <c r="K144" s="115"/>
      <c r="L144" s="141" t="s">
        <v>13</v>
      </c>
      <c r="M144" s="119"/>
    </row>
    <row r="145" spans="1:13" ht="34.5" customHeight="1">
      <c r="A145" s="115"/>
      <c r="B145" s="119"/>
      <c r="C145" s="70" t="s">
        <v>27</v>
      </c>
      <c r="D145" s="9" t="s">
        <v>14</v>
      </c>
      <c r="E145" s="115"/>
      <c r="F145" s="115"/>
      <c r="G145" s="115"/>
      <c r="H145" s="115"/>
      <c r="I145" s="115"/>
      <c r="J145" s="115"/>
      <c r="K145" s="115"/>
      <c r="L145" s="141"/>
      <c r="M145" s="119"/>
    </row>
    <row r="146" spans="1:13" ht="32.25" customHeight="1">
      <c r="A146" s="115"/>
      <c r="B146" s="119"/>
      <c r="C146" s="70" t="s">
        <v>27</v>
      </c>
      <c r="D146" s="9" t="s">
        <v>15</v>
      </c>
      <c r="E146" s="115"/>
      <c r="F146" s="115"/>
      <c r="G146" s="115"/>
      <c r="H146" s="115"/>
      <c r="I146" s="115"/>
      <c r="J146" s="115"/>
      <c r="K146" s="115"/>
      <c r="L146" s="141"/>
      <c r="M146" s="119"/>
    </row>
    <row r="147" spans="1:13" ht="23.25" customHeight="1">
      <c r="A147" s="115" t="s">
        <v>6</v>
      </c>
      <c r="B147" s="119" t="s">
        <v>24</v>
      </c>
      <c r="C147" s="70" t="s">
        <v>27</v>
      </c>
      <c r="D147" s="70" t="s">
        <v>8</v>
      </c>
      <c r="E147" s="115" t="s">
        <v>9</v>
      </c>
      <c r="F147" s="115"/>
      <c r="G147" s="115"/>
      <c r="H147" s="115"/>
      <c r="I147" s="115"/>
      <c r="J147" s="115"/>
      <c r="K147" s="115"/>
      <c r="L147" s="141" t="s">
        <v>13</v>
      </c>
      <c r="M147" s="119"/>
    </row>
    <row r="148" spans="1:13" ht="23.25" customHeight="1">
      <c r="A148" s="115"/>
      <c r="B148" s="119"/>
      <c r="C148" s="70" t="s">
        <v>27</v>
      </c>
      <c r="D148" s="9" t="s">
        <v>14</v>
      </c>
      <c r="E148" s="115"/>
      <c r="F148" s="115"/>
      <c r="G148" s="115"/>
      <c r="H148" s="115"/>
      <c r="I148" s="115"/>
      <c r="J148" s="115"/>
      <c r="K148" s="115"/>
      <c r="L148" s="141"/>
      <c r="M148" s="119"/>
    </row>
    <row r="149" spans="1:13" ht="33.75" customHeight="1">
      <c r="A149" s="115"/>
      <c r="B149" s="119"/>
      <c r="C149" s="70" t="s">
        <v>27</v>
      </c>
      <c r="D149" s="9" t="s">
        <v>15</v>
      </c>
      <c r="E149" s="115"/>
      <c r="F149" s="115"/>
      <c r="G149" s="115"/>
      <c r="H149" s="115"/>
      <c r="I149" s="115"/>
      <c r="J149" s="115"/>
      <c r="K149" s="115"/>
      <c r="L149" s="141"/>
      <c r="M149" s="119"/>
    </row>
    <row r="150" spans="1:13" ht="28.5" customHeight="1">
      <c r="A150" s="75" t="s">
        <v>7</v>
      </c>
      <c r="B150" s="105" t="s">
        <v>50</v>
      </c>
      <c r="C150" s="70" t="s">
        <v>27</v>
      </c>
      <c r="D150" s="70" t="s">
        <v>8</v>
      </c>
      <c r="E150" s="78" t="s">
        <v>9</v>
      </c>
      <c r="F150" s="79"/>
      <c r="G150" s="79"/>
      <c r="H150" s="79"/>
      <c r="I150" s="79"/>
      <c r="J150" s="79"/>
      <c r="K150" s="80"/>
      <c r="L150" s="123" t="s">
        <v>13</v>
      </c>
      <c r="M150" s="105"/>
    </row>
    <row r="151" spans="1:13" ht="35.25" customHeight="1">
      <c r="A151" s="76"/>
      <c r="B151" s="106"/>
      <c r="C151" s="70" t="s">
        <v>27</v>
      </c>
      <c r="D151" s="9" t="s">
        <v>14</v>
      </c>
      <c r="E151" s="81"/>
      <c r="F151" s="82"/>
      <c r="G151" s="82"/>
      <c r="H151" s="82"/>
      <c r="I151" s="82"/>
      <c r="J151" s="82"/>
      <c r="K151" s="83"/>
      <c r="L151" s="124"/>
      <c r="M151" s="106"/>
    </row>
    <row r="152" spans="1:13" ht="34.5" customHeight="1">
      <c r="A152" s="77"/>
      <c r="B152" s="107"/>
      <c r="C152" s="70" t="s">
        <v>27</v>
      </c>
      <c r="D152" s="9" t="s">
        <v>15</v>
      </c>
      <c r="E152" s="84"/>
      <c r="F152" s="85"/>
      <c r="G152" s="85"/>
      <c r="H152" s="85"/>
      <c r="I152" s="85"/>
      <c r="J152" s="85"/>
      <c r="K152" s="86"/>
      <c r="L152" s="125"/>
      <c r="M152" s="107"/>
    </row>
    <row r="153" spans="1:13" ht="32.25" customHeight="1">
      <c r="A153" s="140" t="s">
        <v>22</v>
      </c>
      <c r="B153" s="114" t="s">
        <v>70</v>
      </c>
      <c r="C153" s="70" t="s">
        <v>27</v>
      </c>
      <c r="D153" s="70" t="s">
        <v>8</v>
      </c>
      <c r="E153" s="115" t="s">
        <v>9</v>
      </c>
      <c r="F153" s="115"/>
      <c r="G153" s="115"/>
      <c r="H153" s="115"/>
      <c r="I153" s="115"/>
      <c r="J153" s="115"/>
      <c r="K153" s="115"/>
      <c r="L153" s="123" t="s">
        <v>13</v>
      </c>
      <c r="M153" s="105" t="s">
        <v>182</v>
      </c>
    </row>
    <row r="154" spans="1:13" ht="29.25" customHeight="1">
      <c r="A154" s="140"/>
      <c r="B154" s="114"/>
      <c r="C154" s="70" t="s">
        <v>27</v>
      </c>
      <c r="D154" s="9" t="s">
        <v>14</v>
      </c>
      <c r="E154" s="115"/>
      <c r="F154" s="115"/>
      <c r="G154" s="115"/>
      <c r="H154" s="115"/>
      <c r="I154" s="115"/>
      <c r="J154" s="115"/>
      <c r="K154" s="115"/>
      <c r="L154" s="124"/>
      <c r="M154" s="106"/>
    </row>
    <row r="155" spans="1:13" ht="31.5" customHeight="1">
      <c r="A155" s="140"/>
      <c r="B155" s="114"/>
      <c r="C155" s="70" t="s">
        <v>27</v>
      </c>
      <c r="D155" s="9" t="s">
        <v>15</v>
      </c>
      <c r="E155" s="115"/>
      <c r="F155" s="115"/>
      <c r="G155" s="115"/>
      <c r="H155" s="115"/>
      <c r="I155" s="115"/>
      <c r="J155" s="115"/>
      <c r="K155" s="115"/>
      <c r="L155" s="125"/>
      <c r="M155" s="107"/>
    </row>
    <row r="156" spans="1:13" ht="28.5" customHeight="1">
      <c r="A156" s="115" t="s">
        <v>17</v>
      </c>
      <c r="B156" s="119" t="s">
        <v>71</v>
      </c>
      <c r="C156" s="70" t="s">
        <v>27</v>
      </c>
      <c r="D156" s="70" t="s">
        <v>8</v>
      </c>
      <c r="E156" s="115" t="s">
        <v>9</v>
      </c>
      <c r="F156" s="115"/>
      <c r="G156" s="115"/>
      <c r="H156" s="115"/>
      <c r="I156" s="115"/>
      <c r="J156" s="115"/>
      <c r="K156" s="115"/>
      <c r="L156" s="123" t="s">
        <v>13</v>
      </c>
      <c r="M156" s="119"/>
    </row>
    <row r="157" spans="1:13" ht="26.25" customHeight="1">
      <c r="A157" s="115"/>
      <c r="B157" s="119"/>
      <c r="C157" s="70" t="s">
        <v>27</v>
      </c>
      <c r="D157" s="9" t="s">
        <v>14</v>
      </c>
      <c r="E157" s="115"/>
      <c r="F157" s="115"/>
      <c r="G157" s="115"/>
      <c r="H157" s="115"/>
      <c r="I157" s="115"/>
      <c r="J157" s="115"/>
      <c r="K157" s="115"/>
      <c r="L157" s="124"/>
      <c r="M157" s="119"/>
    </row>
    <row r="158" spans="1:13" ht="25.5" customHeight="1">
      <c r="A158" s="115"/>
      <c r="B158" s="119"/>
      <c r="C158" s="70" t="s">
        <v>27</v>
      </c>
      <c r="D158" s="9" t="s">
        <v>15</v>
      </c>
      <c r="E158" s="115"/>
      <c r="F158" s="115"/>
      <c r="G158" s="115"/>
      <c r="H158" s="115"/>
      <c r="I158" s="115"/>
      <c r="J158" s="115"/>
      <c r="K158" s="115"/>
      <c r="L158" s="125"/>
      <c r="M158" s="119"/>
    </row>
    <row r="159" spans="1:13" ht="30.75" customHeight="1">
      <c r="A159" s="115" t="s">
        <v>45</v>
      </c>
      <c r="B159" s="119" t="s">
        <v>72</v>
      </c>
      <c r="C159" s="70" t="s">
        <v>27</v>
      </c>
      <c r="D159" s="70" t="s">
        <v>8</v>
      </c>
      <c r="E159" s="115" t="s">
        <v>9</v>
      </c>
      <c r="F159" s="115"/>
      <c r="G159" s="115"/>
      <c r="H159" s="115"/>
      <c r="I159" s="115"/>
      <c r="J159" s="115"/>
      <c r="K159" s="115"/>
      <c r="L159" s="123" t="s">
        <v>13</v>
      </c>
      <c r="M159" s="119"/>
    </row>
    <row r="160" spans="1:13" ht="30" customHeight="1">
      <c r="A160" s="115"/>
      <c r="B160" s="119"/>
      <c r="C160" s="70" t="s">
        <v>27</v>
      </c>
      <c r="D160" s="9" t="s">
        <v>14</v>
      </c>
      <c r="E160" s="115"/>
      <c r="F160" s="115"/>
      <c r="G160" s="115"/>
      <c r="H160" s="115"/>
      <c r="I160" s="115"/>
      <c r="J160" s="115"/>
      <c r="K160" s="115"/>
      <c r="L160" s="124"/>
      <c r="M160" s="119"/>
    </row>
    <row r="161" spans="1:13" ht="30.75" customHeight="1">
      <c r="A161" s="115"/>
      <c r="B161" s="119"/>
      <c r="C161" s="70" t="s">
        <v>27</v>
      </c>
      <c r="D161" s="9" t="s">
        <v>15</v>
      </c>
      <c r="E161" s="115"/>
      <c r="F161" s="115"/>
      <c r="G161" s="115"/>
      <c r="H161" s="115"/>
      <c r="I161" s="115"/>
      <c r="J161" s="115"/>
      <c r="K161" s="115"/>
      <c r="L161" s="125"/>
      <c r="M161" s="119"/>
    </row>
    <row r="162" spans="1:13" ht="25.5" customHeight="1">
      <c r="A162" s="130" t="s">
        <v>58</v>
      </c>
      <c r="B162" s="114" t="s">
        <v>73</v>
      </c>
      <c r="C162" s="70" t="s">
        <v>27</v>
      </c>
      <c r="D162" s="70" t="s">
        <v>8</v>
      </c>
      <c r="E162" s="115" t="s">
        <v>9</v>
      </c>
      <c r="F162" s="115"/>
      <c r="G162" s="115"/>
      <c r="H162" s="115"/>
      <c r="I162" s="115"/>
      <c r="J162" s="115"/>
      <c r="K162" s="115"/>
      <c r="L162" s="123" t="s">
        <v>13</v>
      </c>
      <c r="M162" s="105" t="s">
        <v>193</v>
      </c>
    </row>
    <row r="163" spans="1:13" ht="27.75" customHeight="1">
      <c r="A163" s="131"/>
      <c r="B163" s="114"/>
      <c r="C163" s="70" t="s">
        <v>27</v>
      </c>
      <c r="D163" s="9" t="s">
        <v>14</v>
      </c>
      <c r="E163" s="115"/>
      <c r="F163" s="115"/>
      <c r="G163" s="115"/>
      <c r="H163" s="115"/>
      <c r="I163" s="115"/>
      <c r="J163" s="115"/>
      <c r="K163" s="115"/>
      <c r="L163" s="124"/>
      <c r="M163" s="106"/>
    </row>
    <row r="164" spans="1:13" ht="27.75" customHeight="1">
      <c r="A164" s="132"/>
      <c r="B164" s="114"/>
      <c r="C164" s="70" t="s">
        <v>27</v>
      </c>
      <c r="D164" s="9" t="s">
        <v>15</v>
      </c>
      <c r="E164" s="115"/>
      <c r="F164" s="115"/>
      <c r="G164" s="115"/>
      <c r="H164" s="115"/>
      <c r="I164" s="115"/>
      <c r="J164" s="115"/>
      <c r="K164" s="115"/>
      <c r="L164" s="125"/>
      <c r="M164" s="107"/>
    </row>
    <row r="165" spans="1:13" ht="25.5" customHeight="1">
      <c r="A165" s="115" t="s">
        <v>59</v>
      </c>
      <c r="B165" s="119" t="s">
        <v>74</v>
      </c>
      <c r="C165" s="70" t="s">
        <v>27</v>
      </c>
      <c r="D165" s="70" t="s">
        <v>8</v>
      </c>
      <c r="E165" s="115" t="s">
        <v>9</v>
      </c>
      <c r="F165" s="115"/>
      <c r="G165" s="115"/>
      <c r="H165" s="115"/>
      <c r="I165" s="115"/>
      <c r="J165" s="115"/>
      <c r="K165" s="115"/>
      <c r="L165" s="123" t="s">
        <v>13</v>
      </c>
      <c r="M165" s="115"/>
    </row>
    <row r="166" spans="1:13" ht="30.75" customHeight="1">
      <c r="A166" s="115"/>
      <c r="B166" s="119"/>
      <c r="C166" s="70" t="s">
        <v>27</v>
      </c>
      <c r="D166" s="9" t="s">
        <v>14</v>
      </c>
      <c r="E166" s="115"/>
      <c r="F166" s="115"/>
      <c r="G166" s="115"/>
      <c r="H166" s="115"/>
      <c r="I166" s="115"/>
      <c r="J166" s="115"/>
      <c r="K166" s="115"/>
      <c r="L166" s="124"/>
      <c r="M166" s="115"/>
    </row>
    <row r="167" spans="1:13" ht="22.5">
      <c r="A167" s="115"/>
      <c r="B167" s="119"/>
      <c r="C167" s="70" t="s">
        <v>27</v>
      </c>
      <c r="D167" s="9" t="s">
        <v>15</v>
      </c>
      <c r="E167" s="115"/>
      <c r="F167" s="115"/>
      <c r="G167" s="115"/>
      <c r="H167" s="115"/>
      <c r="I167" s="115"/>
      <c r="J167" s="115"/>
      <c r="K167" s="115"/>
      <c r="L167" s="125"/>
      <c r="M167" s="115"/>
    </row>
    <row r="168" spans="1:13" ht="22.5" customHeight="1">
      <c r="A168" s="75" t="s">
        <v>60</v>
      </c>
      <c r="B168" s="119" t="s">
        <v>156</v>
      </c>
      <c r="C168" s="70" t="s">
        <v>27</v>
      </c>
      <c r="D168" s="70" t="s">
        <v>8</v>
      </c>
      <c r="E168" s="115" t="s">
        <v>9</v>
      </c>
      <c r="F168" s="115"/>
      <c r="G168" s="115"/>
      <c r="H168" s="115"/>
      <c r="I168" s="115"/>
      <c r="J168" s="115"/>
      <c r="K168" s="115"/>
      <c r="L168" s="123" t="s">
        <v>13</v>
      </c>
      <c r="M168" s="115"/>
    </row>
    <row r="169" spans="1:13" ht="31.5" customHeight="1">
      <c r="A169" s="76"/>
      <c r="B169" s="119"/>
      <c r="C169" s="70" t="s">
        <v>27</v>
      </c>
      <c r="D169" s="9" t="s">
        <v>14</v>
      </c>
      <c r="E169" s="115"/>
      <c r="F169" s="115"/>
      <c r="G169" s="115"/>
      <c r="H169" s="115"/>
      <c r="I169" s="115"/>
      <c r="J169" s="115"/>
      <c r="K169" s="115"/>
      <c r="L169" s="124"/>
      <c r="M169" s="115"/>
    </row>
    <row r="170" spans="1:13" ht="32.25" customHeight="1">
      <c r="A170" s="77"/>
      <c r="B170" s="119"/>
      <c r="C170" s="70" t="s">
        <v>27</v>
      </c>
      <c r="D170" s="9" t="s">
        <v>15</v>
      </c>
      <c r="E170" s="115"/>
      <c r="F170" s="115"/>
      <c r="G170" s="115"/>
      <c r="H170" s="115"/>
      <c r="I170" s="115"/>
      <c r="J170" s="115"/>
      <c r="K170" s="115"/>
      <c r="L170" s="125"/>
      <c r="M170" s="115"/>
    </row>
    <row r="171" spans="1:13" ht="23.25" customHeight="1">
      <c r="A171" s="115"/>
      <c r="B171" s="140" t="s">
        <v>140</v>
      </c>
      <c r="C171" s="9" t="s">
        <v>16</v>
      </c>
      <c r="D171" s="9" t="s">
        <v>8</v>
      </c>
      <c r="E171" s="92" t="s">
        <v>9</v>
      </c>
      <c r="F171" s="93"/>
      <c r="G171" s="93"/>
      <c r="H171" s="93"/>
      <c r="I171" s="93"/>
      <c r="J171" s="93"/>
      <c r="K171" s="94"/>
      <c r="L171" s="168"/>
      <c r="M171" s="75"/>
    </row>
    <row r="172" spans="1:13" ht="33.75">
      <c r="A172" s="115"/>
      <c r="B172" s="140"/>
      <c r="C172" s="9" t="s">
        <v>16</v>
      </c>
      <c r="D172" s="9" t="s">
        <v>14</v>
      </c>
      <c r="E172" s="95"/>
      <c r="F172" s="96"/>
      <c r="G172" s="96"/>
      <c r="H172" s="96"/>
      <c r="I172" s="96"/>
      <c r="J172" s="96"/>
      <c r="K172" s="97"/>
      <c r="L172" s="169"/>
      <c r="M172" s="76"/>
    </row>
    <row r="173" spans="1:13" ht="27.75" customHeight="1">
      <c r="A173" s="115"/>
      <c r="B173" s="140"/>
      <c r="C173" s="9" t="s">
        <v>16</v>
      </c>
      <c r="D173" s="9" t="s">
        <v>15</v>
      </c>
      <c r="E173" s="98"/>
      <c r="F173" s="99"/>
      <c r="G173" s="99"/>
      <c r="H173" s="99"/>
      <c r="I173" s="99"/>
      <c r="J173" s="99"/>
      <c r="K173" s="100"/>
      <c r="L173" s="170"/>
      <c r="M173" s="77"/>
    </row>
    <row r="174" spans="1:13" ht="25.5" customHeight="1">
      <c r="A174" s="140" t="s">
        <v>151</v>
      </c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</row>
    <row r="175" spans="1:15" ht="25.5" customHeight="1">
      <c r="A175" s="140" t="s">
        <v>25</v>
      </c>
      <c r="B175" s="114" t="s">
        <v>85</v>
      </c>
      <c r="C175" s="70" t="s">
        <v>27</v>
      </c>
      <c r="D175" s="9" t="s">
        <v>8</v>
      </c>
      <c r="E175" s="2">
        <f aca="true" t="shared" si="20" ref="E175:K175">E176+E177</f>
        <v>694</v>
      </c>
      <c r="F175" s="2">
        <f t="shared" si="20"/>
        <v>3403.9</v>
      </c>
      <c r="G175" s="2">
        <f t="shared" si="20"/>
        <v>600</v>
      </c>
      <c r="H175" s="22">
        <f t="shared" si="20"/>
        <v>736.6</v>
      </c>
      <c r="I175" s="2">
        <f t="shared" si="20"/>
        <v>916.2</v>
      </c>
      <c r="J175" s="26">
        <f t="shared" si="20"/>
        <v>564.1</v>
      </c>
      <c r="K175" s="2">
        <f t="shared" si="20"/>
        <v>587</v>
      </c>
      <c r="L175" s="141" t="s">
        <v>154</v>
      </c>
      <c r="M175" s="171" t="s">
        <v>227</v>
      </c>
      <c r="N175" s="12"/>
      <c r="O175" s="13"/>
    </row>
    <row r="176" spans="1:15" ht="30.75" customHeight="1">
      <c r="A176" s="140"/>
      <c r="B176" s="114"/>
      <c r="C176" s="70" t="s">
        <v>27</v>
      </c>
      <c r="D176" s="9" t="s">
        <v>14</v>
      </c>
      <c r="E176" s="2">
        <f>E184</f>
        <v>595</v>
      </c>
      <c r="F176" s="2">
        <f aca="true" t="shared" si="21" ref="F176:K177">F184</f>
        <v>2377</v>
      </c>
      <c r="G176" s="2">
        <f t="shared" si="21"/>
        <v>543</v>
      </c>
      <c r="H176" s="22">
        <f t="shared" si="21"/>
        <v>478</v>
      </c>
      <c r="I176" s="2">
        <f t="shared" si="21"/>
        <v>601</v>
      </c>
      <c r="J176" s="26">
        <f t="shared" si="21"/>
        <v>370</v>
      </c>
      <c r="K176" s="2">
        <f t="shared" si="21"/>
        <v>385</v>
      </c>
      <c r="L176" s="141"/>
      <c r="M176" s="171"/>
      <c r="N176" s="12"/>
      <c r="O176" s="13"/>
    </row>
    <row r="177" spans="1:15" ht="225" customHeight="1">
      <c r="A177" s="140"/>
      <c r="B177" s="114"/>
      <c r="C177" s="70" t="s">
        <v>27</v>
      </c>
      <c r="D177" s="9" t="s">
        <v>15</v>
      </c>
      <c r="E177" s="2">
        <f>E185</f>
        <v>99</v>
      </c>
      <c r="F177" s="2">
        <f t="shared" si="21"/>
        <v>1026.9</v>
      </c>
      <c r="G177" s="2">
        <f t="shared" si="21"/>
        <v>57</v>
      </c>
      <c r="H177" s="22">
        <f t="shared" si="21"/>
        <v>258.6</v>
      </c>
      <c r="I177" s="2">
        <f>I185</f>
        <v>315.2</v>
      </c>
      <c r="J177" s="26">
        <f t="shared" si="21"/>
        <v>194.1</v>
      </c>
      <c r="K177" s="2">
        <f t="shared" si="21"/>
        <v>202</v>
      </c>
      <c r="L177" s="141"/>
      <c r="M177" s="171"/>
      <c r="N177" s="12"/>
      <c r="O177" s="13"/>
    </row>
    <row r="178" spans="1:15" ht="25.5" customHeight="1">
      <c r="A178" s="115" t="s">
        <v>1</v>
      </c>
      <c r="B178" s="119" t="s">
        <v>80</v>
      </c>
      <c r="C178" s="70" t="s">
        <v>27</v>
      </c>
      <c r="D178" s="9" t="s">
        <v>8</v>
      </c>
      <c r="E178" s="115" t="s">
        <v>88</v>
      </c>
      <c r="F178" s="115"/>
      <c r="G178" s="115"/>
      <c r="H178" s="115"/>
      <c r="I178" s="115"/>
      <c r="J178" s="115"/>
      <c r="K178" s="115"/>
      <c r="L178" s="141" t="s">
        <v>154</v>
      </c>
      <c r="M178" s="119" t="s">
        <v>177</v>
      </c>
      <c r="N178" s="14"/>
      <c r="O178" s="11"/>
    </row>
    <row r="179" spans="1:13" ht="25.5" customHeight="1">
      <c r="A179" s="115"/>
      <c r="B179" s="119"/>
      <c r="C179" s="70"/>
      <c r="D179" s="9" t="s">
        <v>14</v>
      </c>
      <c r="E179" s="115"/>
      <c r="F179" s="115"/>
      <c r="G179" s="115"/>
      <c r="H179" s="115"/>
      <c r="I179" s="115"/>
      <c r="J179" s="115"/>
      <c r="K179" s="115"/>
      <c r="L179" s="141"/>
      <c r="M179" s="119"/>
    </row>
    <row r="180" spans="1:13" ht="48" customHeight="1">
      <c r="A180" s="115"/>
      <c r="B180" s="119"/>
      <c r="C180" s="70" t="s">
        <v>27</v>
      </c>
      <c r="D180" s="9" t="s">
        <v>15</v>
      </c>
      <c r="E180" s="115"/>
      <c r="F180" s="115"/>
      <c r="G180" s="115"/>
      <c r="H180" s="115"/>
      <c r="I180" s="115"/>
      <c r="J180" s="115"/>
      <c r="K180" s="115"/>
      <c r="L180" s="141"/>
      <c r="M180" s="119"/>
    </row>
    <row r="181" spans="1:13" ht="25.5" customHeight="1">
      <c r="A181" s="115" t="s">
        <v>6</v>
      </c>
      <c r="B181" s="172" t="s">
        <v>86</v>
      </c>
      <c r="C181" s="70" t="s">
        <v>27</v>
      </c>
      <c r="D181" s="9" t="s">
        <v>8</v>
      </c>
      <c r="E181" s="78" t="s">
        <v>88</v>
      </c>
      <c r="F181" s="79"/>
      <c r="G181" s="79"/>
      <c r="H181" s="79"/>
      <c r="I181" s="79"/>
      <c r="J181" s="79"/>
      <c r="K181" s="80"/>
      <c r="L181" s="123" t="s">
        <v>154</v>
      </c>
      <c r="M181" s="119"/>
    </row>
    <row r="182" spans="1:17" ht="105.75" customHeight="1">
      <c r="A182" s="115"/>
      <c r="B182" s="119"/>
      <c r="C182" s="70" t="s">
        <v>27</v>
      </c>
      <c r="D182" s="9" t="s">
        <v>15</v>
      </c>
      <c r="E182" s="84"/>
      <c r="F182" s="85"/>
      <c r="G182" s="85"/>
      <c r="H182" s="85"/>
      <c r="I182" s="85"/>
      <c r="J182" s="85"/>
      <c r="K182" s="86"/>
      <c r="L182" s="125"/>
      <c r="M182" s="119"/>
      <c r="Q182" s="19"/>
    </row>
    <row r="183" spans="1:15" ht="25.5" customHeight="1">
      <c r="A183" s="115" t="s">
        <v>7</v>
      </c>
      <c r="B183" s="119" t="s">
        <v>81</v>
      </c>
      <c r="C183" s="70" t="s">
        <v>27</v>
      </c>
      <c r="D183" s="9" t="s">
        <v>8</v>
      </c>
      <c r="E183" s="21">
        <f>SUM(E184:E185)</f>
        <v>694</v>
      </c>
      <c r="F183" s="21">
        <f>SUM(F184:F185)</f>
        <v>3403.9</v>
      </c>
      <c r="G183" s="21">
        <f>G184+G185</f>
        <v>600</v>
      </c>
      <c r="H183" s="33">
        <f>H184+H185</f>
        <v>736.6</v>
      </c>
      <c r="I183" s="21">
        <f>I184+I185</f>
        <v>916.2</v>
      </c>
      <c r="J183" s="34">
        <f>J184+J185</f>
        <v>564.1</v>
      </c>
      <c r="K183" s="21">
        <f>K184+K185</f>
        <v>587</v>
      </c>
      <c r="L183" s="141" t="s">
        <v>154</v>
      </c>
      <c r="M183" s="119"/>
      <c r="N183" s="15"/>
      <c r="O183" s="16"/>
    </row>
    <row r="184" spans="1:15" ht="25.5" customHeight="1">
      <c r="A184" s="115"/>
      <c r="B184" s="119"/>
      <c r="C184" s="70" t="s">
        <v>27</v>
      </c>
      <c r="D184" s="9" t="s">
        <v>14</v>
      </c>
      <c r="E184" s="21">
        <v>595</v>
      </c>
      <c r="F184" s="21">
        <f>SUM(G184:K184)</f>
        <v>2377</v>
      </c>
      <c r="G184" s="21">
        <v>543</v>
      </c>
      <c r="H184" s="33">
        <v>478</v>
      </c>
      <c r="I184" s="21">
        <v>601</v>
      </c>
      <c r="J184" s="34">
        <v>370</v>
      </c>
      <c r="K184" s="21">
        <v>385</v>
      </c>
      <c r="L184" s="141"/>
      <c r="M184" s="119"/>
      <c r="N184" s="15"/>
      <c r="O184" s="16"/>
    </row>
    <row r="185" spans="1:15" ht="34.5" customHeight="1">
      <c r="A185" s="115"/>
      <c r="B185" s="119"/>
      <c r="C185" s="70" t="s">
        <v>27</v>
      </c>
      <c r="D185" s="9" t="s">
        <v>15</v>
      </c>
      <c r="E185" s="21">
        <v>99</v>
      </c>
      <c r="F185" s="21">
        <f>SUM(G185:K185)</f>
        <v>1026.9</v>
      </c>
      <c r="G185" s="21">
        <v>57</v>
      </c>
      <c r="H185" s="33">
        <v>258.6</v>
      </c>
      <c r="I185" s="21">
        <v>315.2</v>
      </c>
      <c r="J185" s="34">
        <v>194.1</v>
      </c>
      <c r="K185" s="21">
        <v>202</v>
      </c>
      <c r="L185" s="141"/>
      <c r="M185" s="119"/>
      <c r="N185" s="15"/>
      <c r="O185" s="16"/>
    </row>
    <row r="186" spans="1:15" ht="23.25" customHeight="1">
      <c r="A186" s="75" t="s">
        <v>106</v>
      </c>
      <c r="B186" s="105" t="s">
        <v>188</v>
      </c>
      <c r="C186" s="70" t="s">
        <v>190</v>
      </c>
      <c r="D186" s="9" t="s">
        <v>8</v>
      </c>
      <c r="E186" s="78" t="s">
        <v>88</v>
      </c>
      <c r="F186" s="79"/>
      <c r="G186" s="79"/>
      <c r="H186" s="79"/>
      <c r="I186" s="79"/>
      <c r="J186" s="79"/>
      <c r="K186" s="80"/>
      <c r="L186" s="123" t="s">
        <v>154</v>
      </c>
      <c r="M186" s="75"/>
      <c r="N186" s="16"/>
      <c r="O186" s="16"/>
    </row>
    <row r="187" spans="1:15" ht="29.25" customHeight="1">
      <c r="A187" s="76"/>
      <c r="B187" s="106"/>
      <c r="C187" s="70" t="s">
        <v>190</v>
      </c>
      <c r="D187" s="9" t="s">
        <v>14</v>
      </c>
      <c r="E187" s="81"/>
      <c r="F187" s="82"/>
      <c r="G187" s="82"/>
      <c r="H187" s="82"/>
      <c r="I187" s="82"/>
      <c r="J187" s="82"/>
      <c r="K187" s="83"/>
      <c r="L187" s="124"/>
      <c r="M187" s="76"/>
      <c r="N187" s="16"/>
      <c r="O187" s="16"/>
    </row>
    <row r="188" spans="1:15" ht="29.25" customHeight="1">
      <c r="A188" s="77"/>
      <c r="B188" s="107"/>
      <c r="C188" s="70" t="s">
        <v>190</v>
      </c>
      <c r="D188" s="9" t="s">
        <v>15</v>
      </c>
      <c r="E188" s="84"/>
      <c r="F188" s="85"/>
      <c r="G188" s="85"/>
      <c r="H188" s="85"/>
      <c r="I188" s="85"/>
      <c r="J188" s="85"/>
      <c r="K188" s="86"/>
      <c r="L188" s="125"/>
      <c r="M188" s="77"/>
      <c r="N188" s="16"/>
      <c r="O188" s="16"/>
    </row>
    <row r="189" spans="1:15" ht="27" customHeight="1">
      <c r="A189" s="75" t="s">
        <v>174</v>
      </c>
      <c r="B189" s="105" t="s">
        <v>189</v>
      </c>
      <c r="C189" s="70" t="s">
        <v>190</v>
      </c>
      <c r="D189" s="9" t="s">
        <v>8</v>
      </c>
      <c r="E189" s="78" t="s">
        <v>88</v>
      </c>
      <c r="F189" s="79"/>
      <c r="G189" s="79"/>
      <c r="H189" s="79"/>
      <c r="I189" s="79"/>
      <c r="J189" s="79"/>
      <c r="K189" s="80"/>
      <c r="L189" s="123" t="s">
        <v>154</v>
      </c>
      <c r="M189" s="75"/>
      <c r="N189" s="16"/>
      <c r="O189" s="16"/>
    </row>
    <row r="190" spans="1:15" ht="30.75" customHeight="1">
      <c r="A190" s="76"/>
      <c r="B190" s="106"/>
      <c r="C190" s="70" t="s">
        <v>190</v>
      </c>
      <c r="D190" s="9" t="s">
        <v>14</v>
      </c>
      <c r="E190" s="81"/>
      <c r="F190" s="82"/>
      <c r="G190" s="82"/>
      <c r="H190" s="82"/>
      <c r="I190" s="82"/>
      <c r="J190" s="82"/>
      <c r="K190" s="83"/>
      <c r="L190" s="124"/>
      <c r="M190" s="76"/>
      <c r="N190" s="16"/>
      <c r="O190" s="16"/>
    </row>
    <row r="191" spans="1:15" ht="26.25" customHeight="1">
      <c r="A191" s="77"/>
      <c r="B191" s="107"/>
      <c r="C191" s="70" t="s">
        <v>190</v>
      </c>
      <c r="D191" s="9" t="s">
        <v>15</v>
      </c>
      <c r="E191" s="84"/>
      <c r="F191" s="85"/>
      <c r="G191" s="85"/>
      <c r="H191" s="85"/>
      <c r="I191" s="85"/>
      <c r="J191" s="85"/>
      <c r="K191" s="86"/>
      <c r="L191" s="125"/>
      <c r="M191" s="77"/>
      <c r="N191" s="16"/>
      <c r="O191" s="16"/>
    </row>
    <row r="192" spans="1:15" ht="21" customHeight="1">
      <c r="A192" s="75" t="s">
        <v>192</v>
      </c>
      <c r="B192" s="105" t="s">
        <v>191</v>
      </c>
      <c r="C192" s="70" t="s">
        <v>190</v>
      </c>
      <c r="D192" s="9" t="s">
        <v>8</v>
      </c>
      <c r="E192" s="78" t="s">
        <v>88</v>
      </c>
      <c r="F192" s="79"/>
      <c r="G192" s="79"/>
      <c r="H192" s="79"/>
      <c r="I192" s="79"/>
      <c r="J192" s="79"/>
      <c r="K192" s="80"/>
      <c r="L192" s="123" t="s">
        <v>154</v>
      </c>
      <c r="M192" s="75"/>
      <c r="N192" s="16"/>
      <c r="O192" s="16"/>
    </row>
    <row r="193" spans="1:15" ht="29.25" customHeight="1">
      <c r="A193" s="76"/>
      <c r="B193" s="106"/>
      <c r="C193" s="70" t="s">
        <v>190</v>
      </c>
      <c r="D193" s="9" t="s">
        <v>14</v>
      </c>
      <c r="E193" s="81"/>
      <c r="F193" s="82"/>
      <c r="G193" s="82"/>
      <c r="H193" s="82"/>
      <c r="I193" s="82"/>
      <c r="J193" s="82"/>
      <c r="K193" s="83"/>
      <c r="L193" s="124"/>
      <c r="M193" s="76"/>
      <c r="N193" s="16"/>
      <c r="O193" s="16"/>
    </row>
    <row r="194" spans="1:15" ht="24.75" customHeight="1">
      <c r="A194" s="77"/>
      <c r="B194" s="107"/>
      <c r="C194" s="70" t="s">
        <v>190</v>
      </c>
      <c r="D194" s="9" t="s">
        <v>15</v>
      </c>
      <c r="E194" s="84"/>
      <c r="F194" s="85"/>
      <c r="G194" s="85"/>
      <c r="H194" s="85"/>
      <c r="I194" s="85"/>
      <c r="J194" s="85"/>
      <c r="K194" s="86"/>
      <c r="L194" s="125"/>
      <c r="M194" s="77"/>
      <c r="N194" s="16"/>
      <c r="O194" s="16"/>
    </row>
    <row r="195" spans="1:13" ht="25.5" customHeight="1">
      <c r="A195" s="140" t="s">
        <v>22</v>
      </c>
      <c r="B195" s="114" t="s">
        <v>157</v>
      </c>
      <c r="C195" s="70" t="s">
        <v>27</v>
      </c>
      <c r="D195" s="9" t="s">
        <v>8</v>
      </c>
      <c r="E195" s="78" t="s">
        <v>82</v>
      </c>
      <c r="F195" s="79"/>
      <c r="G195" s="79"/>
      <c r="H195" s="79"/>
      <c r="I195" s="79"/>
      <c r="J195" s="79"/>
      <c r="K195" s="80"/>
      <c r="L195" s="123" t="s">
        <v>154</v>
      </c>
      <c r="M195" s="119" t="s">
        <v>222</v>
      </c>
    </row>
    <row r="196" spans="1:13" ht="30.75" customHeight="1">
      <c r="A196" s="140"/>
      <c r="B196" s="114"/>
      <c r="C196" s="70" t="s">
        <v>27</v>
      </c>
      <c r="D196" s="9" t="s">
        <v>152</v>
      </c>
      <c r="E196" s="84"/>
      <c r="F196" s="85"/>
      <c r="G196" s="85"/>
      <c r="H196" s="85"/>
      <c r="I196" s="85"/>
      <c r="J196" s="85"/>
      <c r="K196" s="86"/>
      <c r="L196" s="125"/>
      <c r="M196" s="119"/>
    </row>
    <row r="197" spans="1:13" ht="25.5" customHeight="1">
      <c r="A197" s="115" t="s">
        <v>17</v>
      </c>
      <c r="B197" s="119" t="s">
        <v>158</v>
      </c>
      <c r="C197" s="70" t="s">
        <v>27</v>
      </c>
      <c r="D197" s="9" t="s">
        <v>8</v>
      </c>
      <c r="E197" s="78" t="s">
        <v>82</v>
      </c>
      <c r="F197" s="79"/>
      <c r="G197" s="79"/>
      <c r="H197" s="79"/>
      <c r="I197" s="79"/>
      <c r="J197" s="79"/>
      <c r="K197" s="80"/>
      <c r="L197" s="123" t="s">
        <v>154</v>
      </c>
      <c r="M197" s="119"/>
    </row>
    <row r="198" spans="1:13" ht="51" customHeight="1">
      <c r="A198" s="115"/>
      <c r="B198" s="119"/>
      <c r="C198" s="70" t="s">
        <v>27</v>
      </c>
      <c r="D198" s="9" t="s">
        <v>152</v>
      </c>
      <c r="E198" s="84"/>
      <c r="F198" s="85"/>
      <c r="G198" s="85"/>
      <c r="H198" s="85"/>
      <c r="I198" s="85"/>
      <c r="J198" s="85"/>
      <c r="K198" s="86"/>
      <c r="L198" s="125"/>
      <c r="M198" s="119"/>
    </row>
    <row r="199" spans="1:13" ht="25.5" customHeight="1">
      <c r="A199" s="140" t="s">
        <v>58</v>
      </c>
      <c r="B199" s="114" t="s">
        <v>87</v>
      </c>
      <c r="C199" s="70" t="s">
        <v>27</v>
      </c>
      <c r="D199" s="9" t="s">
        <v>8</v>
      </c>
      <c r="E199" s="78" t="s">
        <v>82</v>
      </c>
      <c r="F199" s="79"/>
      <c r="G199" s="79"/>
      <c r="H199" s="79"/>
      <c r="I199" s="79"/>
      <c r="J199" s="79"/>
      <c r="K199" s="80"/>
      <c r="L199" s="123" t="s">
        <v>154</v>
      </c>
      <c r="M199" s="119" t="s">
        <v>223</v>
      </c>
    </row>
    <row r="200" spans="1:13" ht="40.5" customHeight="1">
      <c r="A200" s="140"/>
      <c r="B200" s="114"/>
      <c r="C200" s="70" t="s">
        <v>27</v>
      </c>
      <c r="D200" s="9" t="s">
        <v>152</v>
      </c>
      <c r="E200" s="84"/>
      <c r="F200" s="85"/>
      <c r="G200" s="85"/>
      <c r="H200" s="85"/>
      <c r="I200" s="85"/>
      <c r="J200" s="85"/>
      <c r="K200" s="86"/>
      <c r="L200" s="125"/>
      <c r="M200" s="119"/>
    </row>
    <row r="201" spans="1:13" ht="6.75" customHeight="1" hidden="1">
      <c r="A201" s="115" t="s">
        <v>59</v>
      </c>
      <c r="B201" s="119" t="s">
        <v>159</v>
      </c>
      <c r="C201" s="70" t="s">
        <v>27</v>
      </c>
      <c r="D201" s="9" t="s">
        <v>8</v>
      </c>
      <c r="E201" s="78" t="s">
        <v>82</v>
      </c>
      <c r="F201" s="79"/>
      <c r="G201" s="79"/>
      <c r="H201" s="79"/>
      <c r="I201" s="79"/>
      <c r="J201" s="79"/>
      <c r="K201" s="80"/>
      <c r="L201" s="123" t="s">
        <v>154</v>
      </c>
      <c r="M201" s="119"/>
    </row>
    <row r="202" spans="1:13" ht="56.25" customHeight="1">
      <c r="A202" s="115"/>
      <c r="B202" s="119"/>
      <c r="C202" s="70" t="s">
        <v>27</v>
      </c>
      <c r="D202" s="9" t="s">
        <v>152</v>
      </c>
      <c r="E202" s="84"/>
      <c r="F202" s="85"/>
      <c r="G202" s="85"/>
      <c r="H202" s="85"/>
      <c r="I202" s="85"/>
      <c r="J202" s="85"/>
      <c r="K202" s="86"/>
      <c r="L202" s="125"/>
      <c r="M202" s="119"/>
    </row>
    <row r="203" spans="1:13" ht="31.5" customHeight="1">
      <c r="A203" s="140">
        <v>4</v>
      </c>
      <c r="B203" s="114" t="s">
        <v>236</v>
      </c>
      <c r="C203" s="70" t="s">
        <v>27</v>
      </c>
      <c r="D203" s="9" t="s">
        <v>8</v>
      </c>
      <c r="E203" s="2">
        <f aca="true" t="shared" si="22" ref="E203:K203">E204</f>
        <v>0</v>
      </c>
      <c r="F203" s="2">
        <f>F204</f>
        <v>249261.00000000003</v>
      </c>
      <c r="G203" s="2">
        <f>G204</f>
        <v>8309</v>
      </c>
      <c r="H203" s="22">
        <f t="shared" si="22"/>
        <v>54936</v>
      </c>
      <c r="I203" s="2">
        <f>I204</f>
        <v>66806</v>
      </c>
      <c r="J203" s="26">
        <f t="shared" si="22"/>
        <v>59605</v>
      </c>
      <c r="K203" s="2">
        <f t="shared" si="22"/>
        <v>59605</v>
      </c>
      <c r="L203" s="141" t="s">
        <v>153</v>
      </c>
      <c r="M203" s="105" t="s">
        <v>195</v>
      </c>
    </row>
    <row r="204" spans="1:13" ht="31.5" customHeight="1">
      <c r="A204" s="140"/>
      <c r="B204" s="114"/>
      <c r="C204" s="70" t="s">
        <v>27</v>
      </c>
      <c r="D204" s="9" t="s">
        <v>15</v>
      </c>
      <c r="E204" s="2">
        <f aca="true" t="shared" si="23" ref="E204:K204">E206+E208</f>
        <v>0</v>
      </c>
      <c r="F204" s="2">
        <f>F206+F208+F210</f>
        <v>249261.00000000003</v>
      </c>
      <c r="G204" s="2">
        <f t="shared" si="23"/>
        <v>8309</v>
      </c>
      <c r="H204" s="22">
        <f t="shared" si="23"/>
        <v>54936</v>
      </c>
      <c r="I204" s="2">
        <f>I206+I208+I210</f>
        <v>66806</v>
      </c>
      <c r="J204" s="26">
        <f t="shared" si="23"/>
        <v>59605</v>
      </c>
      <c r="K204" s="2">
        <f t="shared" si="23"/>
        <v>59605</v>
      </c>
      <c r="L204" s="141"/>
      <c r="M204" s="107"/>
    </row>
    <row r="205" spans="1:13" ht="34.5" customHeight="1">
      <c r="A205" s="115" t="s">
        <v>62</v>
      </c>
      <c r="B205" s="114" t="s">
        <v>57</v>
      </c>
      <c r="C205" s="70" t="s">
        <v>27</v>
      </c>
      <c r="D205" s="9" t="s">
        <v>8</v>
      </c>
      <c r="E205" s="2">
        <f>E206</f>
        <v>0</v>
      </c>
      <c r="F205" s="2">
        <f>G205+H205+I205+J205+K205</f>
        <v>169129.7</v>
      </c>
      <c r="G205" s="2">
        <f>G206</f>
        <v>6689</v>
      </c>
      <c r="H205" s="22">
        <f>H206</f>
        <v>41205</v>
      </c>
      <c r="I205" s="2">
        <f>I206</f>
        <v>40422</v>
      </c>
      <c r="J205" s="26">
        <f>J206</f>
        <v>40406.85</v>
      </c>
      <c r="K205" s="2">
        <f>K206</f>
        <v>40406.85</v>
      </c>
      <c r="L205" s="141" t="s">
        <v>153</v>
      </c>
      <c r="M205" s="105"/>
    </row>
    <row r="206" spans="1:13" ht="50.25" customHeight="1">
      <c r="A206" s="115"/>
      <c r="B206" s="119"/>
      <c r="C206" s="70" t="s">
        <v>27</v>
      </c>
      <c r="D206" s="9" t="s">
        <v>15</v>
      </c>
      <c r="E206" s="2">
        <v>0</v>
      </c>
      <c r="F206" s="2">
        <f>G206+H206+I206+J206+K206</f>
        <v>169129.7</v>
      </c>
      <c r="G206" s="2">
        <v>6689</v>
      </c>
      <c r="H206" s="22">
        <v>41205</v>
      </c>
      <c r="I206" s="2">
        <f>'[1]Финансирование'!$D$378</f>
        <v>40422</v>
      </c>
      <c r="J206" s="26">
        <v>40406.85</v>
      </c>
      <c r="K206" s="2">
        <v>40406.85</v>
      </c>
      <c r="L206" s="141"/>
      <c r="M206" s="107"/>
    </row>
    <row r="207" spans="1:13" ht="31.5" customHeight="1">
      <c r="A207" s="75" t="s">
        <v>175</v>
      </c>
      <c r="B207" s="105" t="s">
        <v>56</v>
      </c>
      <c r="C207" s="70" t="s">
        <v>27</v>
      </c>
      <c r="D207" s="9" t="s">
        <v>8</v>
      </c>
      <c r="E207" s="2">
        <f aca="true" t="shared" si="24" ref="E207:K207">E208</f>
        <v>0</v>
      </c>
      <c r="F207" s="2">
        <f>F208</f>
        <v>68706.42000000001</v>
      </c>
      <c r="G207" s="2">
        <f t="shared" si="24"/>
        <v>1620</v>
      </c>
      <c r="H207" s="22">
        <f t="shared" si="24"/>
        <v>13731</v>
      </c>
      <c r="I207" s="2">
        <f t="shared" si="24"/>
        <v>14959.12</v>
      </c>
      <c r="J207" s="26">
        <f t="shared" si="24"/>
        <v>19198.15</v>
      </c>
      <c r="K207" s="2">
        <f t="shared" si="24"/>
        <v>19198.15</v>
      </c>
      <c r="L207" s="123" t="s">
        <v>153</v>
      </c>
      <c r="M207" s="105"/>
    </row>
    <row r="208" spans="1:13" ht="42" customHeight="1">
      <c r="A208" s="77"/>
      <c r="B208" s="107"/>
      <c r="C208" s="70" t="s">
        <v>27</v>
      </c>
      <c r="D208" s="9" t="s">
        <v>15</v>
      </c>
      <c r="E208" s="2">
        <v>0</v>
      </c>
      <c r="F208" s="2">
        <f>G208+H208+I208+J208+K208</f>
        <v>68706.42000000001</v>
      </c>
      <c r="G208" s="2">
        <v>1620</v>
      </c>
      <c r="H208" s="22">
        <v>13731</v>
      </c>
      <c r="I208" s="2">
        <f>'[1]Финансирование'!$D$383</f>
        <v>14959.12</v>
      </c>
      <c r="J208" s="26">
        <v>19198.15</v>
      </c>
      <c r="K208" s="2">
        <v>19198.15</v>
      </c>
      <c r="L208" s="125"/>
      <c r="M208" s="107"/>
    </row>
    <row r="209" spans="1:13" ht="26.25" customHeight="1">
      <c r="A209" s="75" t="s">
        <v>176</v>
      </c>
      <c r="B209" s="105" t="s">
        <v>234</v>
      </c>
      <c r="C209" s="70" t="s">
        <v>231</v>
      </c>
      <c r="D209" s="9" t="s">
        <v>8</v>
      </c>
      <c r="E209" s="2">
        <v>0</v>
      </c>
      <c r="F209" s="2">
        <f>SUM(F210)</f>
        <v>11424.88</v>
      </c>
      <c r="G209" s="2" t="s">
        <v>169</v>
      </c>
      <c r="H209" s="22" t="s">
        <v>169</v>
      </c>
      <c r="I209" s="2">
        <f>SUM(I210)</f>
        <v>11424.88</v>
      </c>
      <c r="J209" s="26">
        <v>0</v>
      </c>
      <c r="K209" s="2">
        <v>0</v>
      </c>
      <c r="L209" s="123" t="s">
        <v>153</v>
      </c>
      <c r="M209" s="44"/>
    </row>
    <row r="210" spans="1:13" ht="39" customHeight="1">
      <c r="A210" s="77"/>
      <c r="B210" s="107"/>
      <c r="C210" s="70" t="s">
        <v>231</v>
      </c>
      <c r="D210" s="9" t="s">
        <v>15</v>
      </c>
      <c r="E210" s="2">
        <v>0</v>
      </c>
      <c r="F210" s="2">
        <f>SUM(G210:K210)</f>
        <v>11424.88</v>
      </c>
      <c r="G210" s="2" t="s">
        <v>169</v>
      </c>
      <c r="H210" s="22" t="s">
        <v>169</v>
      </c>
      <c r="I210" s="2">
        <f>'[1]Финансирование'!$D$388</f>
        <v>11424.88</v>
      </c>
      <c r="J210" s="26">
        <v>0</v>
      </c>
      <c r="K210" s="21">
        <v>0</v>
      </c>
      <c r="L210" s="125"/>
      <c r="M210" s="44"/>
    </row>
    <row r="211" spans="1:13" ht="24.75" customHeight="1">
      <c r="A211" s="140" t="s">
        <v>108</v>
      </c>
      <c r="B211" s="114" t="s">
        <v>235</v>
      </c>
      <c r="C211" s="70" t="s">
        <v>27</v>
      </c>
      <c r="D211" s="9" t="s">
        <v>8</v>
      </c>
      <c r="E211" s="2">
        <f>E213</f>
        <v>146</v>
      </c>
      <c r="F211" s="2">
        <f>G211+H211+I211+J211+K211</f>
        <v>979</v>
      </c>
      <c r="G211" s="2">
        <f aca="true" t="shared" si="25" ref="G211:K212">G213</f>
        <v>161</v>
      </c>
      <c r="H211" s="22">
        <f t="shared" si="25"/>
        <v>177</v>
      </c>
      <c r="I211" s="2">
        <f t="shared" si="25"/>
        <v>194</v>
      </c>
      <c r="J211" s="26">
        <f t="shared" si="25"/>
        <v>213</v>
      </c>
      <c r="K211" s="2">
        <f t="shared" si="25"/>
        <v>234</v>
      </c>
      <c r="L211" s="123" t="s">
        <v>154</v>
      </c>
      <c r="M211" s="105" t="s">
        <v>194</v>
      </c>
    </row>
    <row r="212" spans="1:13" ht="42" customHeight="1">
      <c r="A212" s="140"/>
      <c r="B212" s="114"/>
      <c r="C212" s="70" t="s">
        <v>27</v>
      </c>
      <c r="D212" s="9" t="s">
        <v>152</v>
      </c>
      <c r="E212" s="2">
        <f>E214</f>
        <v>146</v>
      </c>
      <c r="F212" s="2">
        <f>G212+H212+I212+J212+K212</f>
        <v>979</v>
      </c>
      <c r="G212" s="2">
        <f t="shared" si="25"/>
        <v>161</v>
      </c>
      <c r="H212" s="22">
        <f t="shared" si="25"/>
        <v>177</v>
      </c>
      <c r="I212" s="2">
        <f t="shared" si="25"/>
        <v>194</v>
      </c>
      <c r="J212" s="26">
        <f t="shared" si="25"/>
        <v>213</v>
      </c>
      <c r="K212" s="2">
        <f t="shared" si="25"/>
        <v>234</v>
      </c>
      <c r="L212" s="125"/>
      <c r="M212" s="107"/>
    </row>
    <row r="213" spans="1:13" ht="25.5" customHeight="1">
      <c r="A213" s="173" t="s">
        <v>233</v>
      </c>
      <c r="B213" s="119" t="s">
        <v>164</v>
      </c>
      <c r="C213" s="70" t="s">
        <v>27</v>
      </c>
      <c r="D213" s="9" t="s">
        <v>8</v>
      </c>
      <c r="E213" s="2">
        <v>146</v>
      </c>
      <c r="F213" s="21">
        <v>979</v>
      </c>
      <c r="G213" s="21">
        <v>161</v>
      </c>
      <c r="H213" s="33">
        <v>177</v>
      </c>
      <c r="I213" s="21">
        <v>194</v>
      </c>
      <c r="J213" s="34">
        <v>213</v>
      </c>
      <c r="K213" s="21">
        <v>234</v>
      </c>
      <c r="L213" s="123" t="s">
        <v>154</v>
      </c>
      <c r="M213" s="119"/>
    </row>
    <row r="214" spans="1:13" ht="56.25" customHeight="1">
      <c r="A214" s="173"/>
      <c r="B214" s="119"/>
      <c r="C214" s="70" t="s">
        <v>27</v>
      </c>
      <c r="D214" s="9" t="s">
        <v>152</v>
      </c>
      <c r="E214" s="21">
        <v>146</v>
      </c>
      <c r="F214" s="21">
        <v>979</v>
      </c>
      <c r="G214" s="21">
        <v>161</v>
      </c>
      <c r="H214" s="33">
        <v>177</v>
      </c>
      <c r="I214" s="21">
        <v>194</v>
      </c>
      <c r="J214" s="34">
        <v>213</v>
      </c>
      <c r="K214" s="21">
        <v>234</v>
      </c>
      <c r="L214" s="125"/>
      <c r="M214" s="119"/>
    </row>
    <row r="215" spans="1:13" ht="25.5" customHeight="1">
      <c r="A215" s="140">
        <v>6</v>
      </c>
      <c r="B215" s="114" t="s">
        <v>240</v>
      </c>
      <c r="C215" s="70" t="s">
        <v>27</v>
      </c>
      <c r="D215" s="9" t="s">
        <v>8</v>
      </c>
      <c r="E215" s="2">
        <f>E216</f>
        <v>15920</v>
      </c>
      <c r="F215" s="2">
        <f aca="true" t="shared" si="26" ref="F215:K215">F216</f>
        <v>14176</v>
      </c>
      <c r="G215" s="2">
        <f t="shared" si="26"/>
        <v>14176</v>
      </c>
      <c r="H215" s="22">
        <f t="shared" si="26"/>
        <v>0</v>
      </c>
      <c r="I215" s="2">
        <f t="shared" si="26"/>
        <v>0</v>
      </c>
      <c r="J215" s="26">
        <f t="shared" si="26"/>
        <v>0</v>
      </c>
      <c r="K215" s="2">
        <f t="shared" si="26"/>
        <v>0</v>
      </c>
      <c r="L215" s="123" t="s">
        <v>153</v>
      </c>
      <c r="M215" s="119" t="s">
        <v>224</v>
      </c>
    </row>
    <row r="216" spans="1:13" ht="52.5" customHeight="1">
      <c r="A216" s="140"/>
      <c r="B216" s="114"/>
      <c r="C216" s="70" t="s">
        <v>27</v>
      </c>
      <c r="D216" s="9" t="s">
        <v>15</v>
      </c>
      <c r="E216" s="2">
        <f>E218+E220</f>
        <v>15920</v>
      </c>
      <c r="F216" s="2">
        <f>G216+H216+I216+J216+K216</f>
        <v>14176</v>
      </c>
      <c r="G216" s="2">
        <f>G218+G220</f>
        <v>14176</v>
      </c>
      <c r="H216" s="22">
        <f>H218+H220</f>
        <v>0</v>
      </c>
      <c r="I216" s="2">
        <f>I218+I220</f>
        <v>0</v>
      </c>
      <c r="J216" s="26">
        <f>J218+J220</f>
        <v>0</v>
      </c>
      <c r="K216" s="2">
        <f>K218+K220</f>
        <v>0</v>
      </c>
      <c r="L216" s="125"/>
      <c r="M216" s="114"/>
    </row>
    <row r="217" spans="1:13" ht="25.5" customHeight="1">
      <c r="A217" s="115" t="s">
        <v>83</v>
      </c>
      <c r="B217" s="119" t="s">
        <v>18</v>
      </c>
      <c r="C217" s="70" t="s">
        <v>27</v>
      </c>
      <c r="D217" s="9" t="s">
        <v>8</v>
      </c>
      <c r="E217" s="2">
        <f>E218</f>
        <v>15920</v>
      </c>
      <c r="F217" s="2">
        <f aca="true" t="shared" si="27" ref="F217:K217">F218</f>
        <v>14176</v>
      </c>
      <c r="G217" s="2">
        <f t="shared" si="27"/>
        <v>14176</v>
      </c>
      <c r="H217" s="22">
        <f t="shared" si="27"/>
        <v>0</v>
      </c>
      <c r="I217" s="2">
        <f t="shared" si="27"/>
        <v>0</v>
      </c>
      <c r="J217" s="26">
        <f t="shared" si="27"/>
        <v>0</v>
      </c>
      <c r="K217" s="2">
        <f t="shared" si="27"/>
        <v>0</v>
      </c>
      <c r="L217" s="123" t="s">
        <v>153</v>
      </c>
      <c r="M217" s="105"/>
    </row>
    <row r="218" spans="1:13" ht="40.5" customHeight="1">
      <c r="A218" s="115"/>
      <c r="B218" s="119"/>
      <c r="C218" s="70" t="s">
        <v>27</v>
      </c>
      <c r="D218" s="9" t="s">
        <v>15</v>
      </c>
      <c r="E218" s="2">
        <v>15920</v>
      </c>
      <c r="F218" s="2">
        <f>SUM(G218:K218)</f>
        <v>14176</v>
      </c>
      <c r="G218" s="2">
        <v>14176</v>
      </c>
      <c r="H218" s="22">
        <v>0</v>
      </c>
      <c r="I218" s="2">
        <v>0</v>
      </c>
      <c r="J218" s="26">
        <v>0</v>
      </c>
      <c r="K218" s="2">
        <v>0</v>
      </c>
      <c r="L218" s="125"/>
      <c r="M218" s="107"/>
    </row>
    <row r="219" spans="1:13" ht="35.25" customHeight="1">
      <c r="A219" s="115" t="s">
        <v>84</v>
      </c>
      <c r="B219" s="119" t="s">
        <v>239</v>
      </c>
      <c r="C219" s="70" t="s">
        <v>27</v>
      </c>
      <c r="D219" s="9" t="s">
        <v>8</v>
      </c>
      <c r="E219" s="2">
        <v>0</v>
      </c>
      <c r="F219" s="2">
        <f>F220</f>
        <v>0</v>
      </c>
      <c r="G219" s="2">
        <v>0</v>
      </c>
      <c r="H219" s="22">
        <f>H220</f>
        <v>0</v>
      </c>
      <c r="I219" s="2">
        <f>I220</f>
        <v>0</v>
      </c>
      <c r="J219" s="26">
        <f>J220</f>
        <v>0</v>
      </c>
      <c r="K219" s="2">
        <f>K220</f>
        <v>0</v>
      </c>
      <c r="L219" s="123" t="s">
        <v>153</v>
      </c>
      <c r="M219" s="105"/>
    </row>
    <row r="220" spans="1:13" ht="44.25" customHeight="1">
      <c r="A220" s="115"/>
      <c r="B220" s="119"/>
      <c r="C220" s="70" t="s">
        <v>27</v>
      </c>
      <c r="D220" s="9" t="s">
        <v>15</v>
      </c>
      <c r="E220" s="2">
        <v>0</v>
      </c>
      <c r="F220" s="2">
        <v>0</v>
      </c>
      <c r="G220" s="2">
        <v>0</v>
      </c>
      <c r="H220" s="22">
        <v>0</v>
      </c>
      <c r="I220" s="2">
        <v>0</v>
      </c>
      <c r="J220" s="26">
        <v>0</v>
      </c>
      <c r="K220" s="21">
        <v>0</v>
      </c>
      <c r="L220" s="125"/>
      <c r="M220" s="107"/>
    </row>
    <row r="221" spans="1:13" ht="33" customHeight="1">
      <c r="A221" s="130">
        <v>7</v>
      </c>
      <c r="B221" s="156" t="s">
        <v>216</v>
      </c>
      <c r="C221" s="70" t="s">
        <v>27</v>
      </c>
      <c r="D221" s="9" t="s">
        <v>8</v>
      </c>
      <c r="E221" s="78" t="s">
        <v>88</v>
      </c>
      <c r="F221" s="79"/>
      <c r="G221" s="79"/>
      <c r="H221" s="79"/>
      <c r="I221" s="79"/>
      <c r="J221" s="79"/>
      <c r="K221" s="80"/>
      <c r="L221" s="123" t="s">
        <v>154</v>
      </c>
      <c r="M221" s="105" t="s">
        <v>219</v>
      </c>
    </row>
    <row r="222" spans="1:13" ht="27" customHeight="1">
      <c r="A222" s="132"/>
      <c r="B222" s="158"/>
      <c r="C222" s="70" t="s">
        <v>27</v>
      </c>
      <c r="D222" s="9" t="s">
        <v>15</v>
      </c>
      <c r="E222" s="81"/>
      <c r="F222" s="82"/>
      <c r="G222" s="82"/>
      <c r="H222" s="82"/>
      <c r="I222" s="82"/>
      <c r="J222" s="82"/>
      <c r="K222" s="83"/>
      <c r="L222" s="125"/>
      <c r="M222" s="107"/>
    </row>
    <row r="223" spans="1:13" ht="44.25" customHeight="1">
      <c r="A223" s="75" t="s">
        <v>217</v>
      </c>
      <c r="B223" s="105" t="s">
        <v>185</v>
      </c>
      <c r="C223" s="70" t="s">
        <v>27</v>
      </c>
      <c r="D223" s="9" t="s">
        <v>8</v>
      </c>
      <c r="E223" s="78" t="s">
        <v>88</v>
      </c>
      <c r="F223" s="79"/>
      <c r="G223" s="79"/>
      <c r="H223" s="79"/>
      <c r="I223" s="79"/>
      <c r="J223" s="79"/>
      <c r="K223" s="80"/>
      <c r="L223" s="123" t="s">
        <v>154</v>
      </c>
      <c r="M223" s="75"/>
    </row>
    <row r="224" spans="1:13" ht="44.25" customHeight="1">
      <c r="A224" s="77"/>
      <c r="B224" s="107"/>
      <c r="C224" s="70" t="s">
        <v>27</v>
      </c>
      <c r="D224" s="9" t="s">
        <v>15</v>
      </c>
      <c r="E224" s="81"/>
      <c r="F224" s="82"/>
      <c r="G224" s="82"/>
      <c r="H224" s="82"/>
      <c r="I224" s="82"/>
      <c r="J224" s="82"/>
      <c r="K224" s="83"/>
      <c r="L224" s="125"/>
      <c r="M224" s="77"/>
    </row>
    <row r="225" spans="1:13" ht="27" customHeight="1">
      <c r="A225" s="75" t="s">
        <v>218</v>
      </c>
      <c r="B225" s="105" t="s">
        <v>186</v>
      </c>
      <c r="C225" s="70" t="s">
        <v>27</v>
      </c>
      <c r="D225" s="9" t="s">
        <v>8</v>
      </c>
      <c r="E225" s="78" t="s">
        <v>88</v>
      </c>
      <c r="F225" s="79"/>
      <c r="G225" s="79"/>
      <c r="H225" s="79"/>
      <c r="I225" s="79"/>
      <c r="J225" s="79"/>
      <c r="K225" s="80"/>
      <c r="L225" s="123" t="s">
        <v>154</v>
      </c>
      <c r="M225" s="75"/>
    </row>
    <row r="226" spans="1:13" ht="29.25" customHeight="1">
      <c r="A226" s="77"/>
      <c r="B226" s="107"/>
      <c r="C226" s="70" t="s">
        <v>27</v>
      </c>
      <c r="D226" s="9" t="s">
        <v>15</v>
      </c>
      <c r="E226" s="81"/>
      <c r="F226" s="82"/>
      <c r="G226" s="82"/>
      <c r="H226" s="82"/>
      <c r="I226" s="82"/>
      <c r="J226" s="82"/>
      <c r="K226" s="83"/>
      <c r="L226" s="125"/>
      <c r="M226" s="77"/>
    </row>
    <row r="227" spans="1:13" ht="25.5" customHeight="1">
      <c r="A227" s="140"/>
      <c r="B227" s="140" t="s">
        <v>141</v>
      </c>
      <c r="C227" s="70" t="s">
        <v>27</v>
      </c>
      <c r="D227" s="9" t="s">
        <v>8</v>
      </c>
      <c r="E227" s="23">
        <f aca="true" t="shared" si="28" ref="E227:K227">E228+E229+E230</f>
        <v>16760</v>
      </c>
      <c r="F227" s="23">
        <f t="shared" si="28"/>
        <v>267819.9</v>
      </c>
      <c r="G227" s="23">
        <f t="shared" si="28"/>
        <v>23246</v>
      </c>
      <c r="H227" s="31">
        <f t="shared" si="28"/>
        <v>55849.6</v>
      </c>
      <c r="I227" s="23">
        <f>I228+I229+I230</f>
        <v>67916.2</v>
      </c>
      <c r="J227" s="32">
        <f t="shared" si="28"/>
        <v>60382.1</v>
      </c>
      <c r="K227" s="23">
        <f t="shared" si="28"/>
        <v>60426</v>
      </c>
      <c r="L227" s="159"/>
      <c r="M227" s="114"/>
    </row>
    <row r="228" spans="1:13" ht="25.5" customHeight="1">
      <c r="A228" s="140"/>
      <c r="B228" s="140"/>
      <c r="C228" s="70" t="s">
        <v>27</v>
      </c>
      <c r="D228" s="9" t="s">
        <v>14</v>
      </c>
      <c r="E228" s="23">
        <f>E176</f>
        <v>595</v>
      </c>
      <c r="F228" s="23">
        <f aca="true" t="shared" si="29" ref="F228:F233">G228+H228+I228+J228+K228</f>
        <v>2377</v>
      </c>
      <c r="G228" s="23">
        <f>G176</f>
        <v>543</v>
      </c>
      <c r="H228" s="31">
        <f>H176</f>
        <v>478</v>
      </c>
      <c r="I228" s="23">
        <f>I176</f>
        <v>601</v>
      </c>
      <c r="J228" s="32">
        <f>J176</f>
        <v>370</v>
      </c>
      <c r="K228" s="23">
        <f>K176</f>
        <v>385</v>
      </c>
      <c r="L228" s="159"/>
      <c r="M228" s="114"/>
    </row>
    <row r="229" spans="1:14" ht="25.5" customHeight="1">
      <c r="A229" s="140"/>
      <c r="B229" s="140"/>
      <c r="C229" s="70" t="s">
        <v>27</v>
      </c>
      <c r="D229" s="9" t="s">
        <v>15</v>
      </c>
      <c r="E229" s="23">
        <f>E177+E216+E204</f>
        <v>16019</v>
      </c>
      <c r="F229" s="23">
        <f>G229+H229+I229+J229+K229</f>
        <v>264463.9</v>
      </c>
      <c r="G229" s="23">
        <f>G177+G216+G204</f>
        <v>22542</v>
      </c>
      <c r="H229" s="31">
        <f>H177+H216+H204</f>
        <v>55194.6</v>
      </c>
      <c r="I229" s="23">
        <f>I177+I216+I204</f>
        <v>67121.2</v>
      </c>
      <c r="J229" s="32">
        <f>J177+J216+J204</f>
        <v>59799.1</v>
      </c>
      <c r="K229" s="23">
        <f>K177+K216+K204</f>
        <v>59807</v>
      </c>
      <c r="L229" s="159"/>
      <c r="M229" s="114"/>
      <c r="N229" s="19"/>
    </row>
    <row r="230" spans="1:13" ht="28.5" customHeight="1">
      <c r="A230" s="140"/>
      <c r="B230" s="140"/>
      <c r="C230" s="70" t="s">
        <v>27</v>
      </c>
      <c r="D230" s="9" t="s">
        <v>152</v>
      </c>
      <c r="E230" s="23">
        <f>E212</f>
        <v>146</v>
      </c>
      <c r="F230" s="23">
        <f t="shared" si="29"/>
        <v>979</v>
      </c>
      <c r="G230" s="23">
        <f>G212</f>
        <v>161</v>
      </c>
      <c r="H230" s="31">
        <f>H212</f>
        <v>177</v>
      </c>
      <c r="I230" s="23">
        <f>I212</f>
        <v>194</v>
      </c>
      <c r="J230" s="32">
        <f>J212</f>
        <v>213</v>
      </c>
      <c r="K230" s="23">
        <f>K212</f>
        <v>234</v>
      </c>
      <c r="L230" s="159"/>
      <c r="M230" s="114"/>
    </row>
    <row r="231" spans="1:13" ht="23.25" customHeight="1">
      <c r="A231" s="140"/>
      <c r="B231" s="140" t="s">
        <v>43</v>
      </c>
      <c r="C231" s="9" t="s">
        <v>27</v>
      </c>
      <c r="D231" s="9" t="s">
        <v>8</v>
      </c>
      <c r="E231" s="24">
        <f>E232+E233+E235+E234</f>
        <v>48748.03</v>
      </c>
      <c r="F231" s="24">
        <f>G231+H231+I231+J231+K231</f>
        <v>340134.34</v>
      </c>
      <c r="G231" s="24">
        <f>G232+G233+G235+G234</f>
        <v>43102.79</v>
      </c>
      <c r="H231" s="35">
        <f>H232+H233+H235+H234</f>
        <v>73333.87</v>
      </c>
      <c r="I231" s="24">
        <f>I232+I233+I235+I234</f>
        <v>83325.94</v>
      </c>
      <c r="J231" s="36">
        <f>J232+J233+J235+J234</f>
        <v>70163.92</v>
      </c>
      <c r="K231" s="24">
        <f>K232+K233+K235+K234</f>
        <v>70207.82</v>
      </c>
      <c r="L231" s="159"/>
      <c r="M231" s="114"/>
    </row>
    <row r="232" spans="1:13" ht="33.75">
      <c r="A232" s="140"/>
      <c r="B232" s="140"/>
      <c r="C232" s="9" t="s">
        <v>27</v>
      </c>
      <c r="D232" s="9" t="s">
        <v>14</v>
      </c>
      <c r="E232" s="24">
        <f>E42+E101+E228</f>
        <v>2842.05</v>
      </c>
      <c r="F232" s="24">
        <f t="shared" si="29"/>
        <v>14968.84</v>
      </c>
      <c r="G232" s="24">
        <f aca="true" t="shared" si="30" ref="G232:K233">G42+G101+G228</f>
        <v>3086.4900000000002</v>
      </c>
      <c r="H232" s="35">
        <f t="shared" si="30"/>
        <v>2317.9700000000003</v>
      </c>
      <c r="I232" s="24">
        <f t="shared" si="30"/>
        <v>4245.74</v>
      </c>
      <c r="J232" s="36">
        <f t="shared" si="30"/>
        <v>2651.82</v>
      </c>
      <c r="K232" s="24">
        <f t="shared" si="30"/>
        <v>2666.82</v>
      </c>
      <c r="L232" s="159"/>
      <c r="M232" s="114"/>
    </row>
    <row r="233" spans="1:13" ht="22.5">
      <c r="A233" s="140"/>
      <c r="B233" s="140"/>
      <c r="C233" s="9" t="s">
        <v>27</v>
      </c>
      <c r="D233" s="9" t="s">
        <v>15</v>
      </c>
      <c r="E233" s="24">
        <f>E43+E102+E229</f>
        <v>20610.3</v>
      </c>
      <c r="F233" s="24">
        <f t="shared" si="29"/>
        <v>280184.5</v>
      </c>
      <c r="G233" s="24">
        <f t="shared" si="30"/>
        <v>27733.3</v>
      </c>
      <c r="H233" s="35">
        <f t="shared" si="30"/>
        <v>58958.9</v>
      </c>
      <c r="I233" s="24">
        <f t="shared" si="30"/>
        <v>70886.2</v>
      </c>
      <c r="J233" s="36">
        <f t="shared" si="30"/>
        <v>61299.1</v>
      </c>
      <c r="K233" s="24">
        <f t="shared" si="30"/>
        <v>61307</v>
      </c>
      <c r="L233" s="159"/>
      <c r="M233" s="114"/>
    </row>
    <row r="234" spans="1:13" ht="24.75" customHeight="1">
      <c r="A234" s="140"/>
      <c r="B234" s="140"/>
      <c r="C234" s="9" t="s">
        <v>21</v>
      </c>
      <c r="D234" s="9" t="s">
        <v>152</v>
      </c>
      <c r="E234" s="24">
        <f>E230</f>
        <v>146</v>
      </c>
      <c r="F234" s="24">
        <f>G234+H234+I234+J234+K234</f>
        <v>979</v>
      </c>
      <c r="G234" s="24">
        <f>G230</f>
        <v>161</v>
      </c>
      <c r="H234" s="35">
        <f>H230</f>
        <v>177</v>
      </c>
      <c r="I234" s="24">
        <f>I230</f>
        <v>194</v>
      </c>
      <c r="J234" s="36">
        <f>J230</f>
        <v>213</v>
      </c>
      <c r="K234" s="24">
        <f>K230</f>
        <v>234</v>
      </c>
      <c r="L234" s="159"/>
      <c r="M234" s="114"/>
    </row>
    <row r="235" spans="1:13" ht="30.75" customHeight="1">
      <c r="A235" s="140"/>
      <c r="B235" s="140"/>
      <c r="C235" s="9" t="s">
        <v>19</v>
      </c>
      <c r="D235" s="9" t="s">
        <v>2</v>
      </c>
      <c r="E235" s="24">
        <f>E44</f>
        <v>25149.68</v>
      </c>
      <c r="F235" s="24">
        <f>G235+H235+I235+J235+K235</f>
        <v>44002</v>
      </c>
      <c r="G235" s="24">
        <f>G44</f>
        <v>12122</v>
      </c>
      <c r="H235" s="35">
        <f>H44</f>
        <v>11880</v>
      </c>
      <c r="I235" s="24">
        <f>I44</f>
        <v>8000</v>
      </c>
      <c r="J235" s="36">
        <f>J44</f>
        <v>6000</v>
      </c>
      <c r="K235" s="24">
        <f>K44</f>
        <v>6000</v>
      </c>
      <c r="L235" s="159"/>
      <c r="M235" s="114"/>
    </row>
    <row r="236" spans="1:13" ht="24.75" customHeight="1">
      <c r="A236" s="10"/>
      <c r="B236" s="10"/>
      <c r="C236" s="71"/>
      <c r="D236" s="71"/>
      <c r="E236" s="27"/>
      <c r="F236" s="27"/>
      <c r="G236" s="27"/>
      <c r="H236" s="27"/>
      <c r="I236" s="27"/>
      <c r="J236" s="27"/>
      <c r="K236" s="27"/>
      <c r="L236" s="67"/>
      <c r="M236" s="51" t="s">
        <v>171</v>
      </c>
    </row>
    <row r="237" spans="1:13" ht="24.75" customHeight="1">
      <c r="A237" s="10"/>
      <c r="B237" s="10"/>
      <c r="C237" s="71"/>
      <c r="D237" s="71"/>
      <c r="E237" s="27"/>
      <c r="F237" s="27"/>
      <c r="G237" s="27"/>
      <c r="H237" s="27"/>
      <c r="I237" s="27"/>
      <c r="J237" s="27"/>
      <c r="K237" s="27"/>
      <c r="L237" s="67"/>
      <c r="M237" s="50"/>
    </row>
    <row r="238" spans="1:13" ht="24.75" customHeight="1">
      <c r="A238" s="10"/>
      <c r="B238" s="10"/>
      <c r="C238" s="71"/>
      <c r="D238" s="71"/>
      <c r="E238" s="27"/>
      <c r="F238" s="27"/>
      <c r="G238" s="27"/>
      <c r="H238" s="27"/>
      <c r="I238" s="27"/>
      <c r="J238" s="27"/>
      <c r="K238" s="27"/>
      <c r="L238" s="67"/>
      <c r="M238" s="50"/>
    </row>
    <row r="239" ht="12">
      <c r="I239" s="11"/>
    </row>
    <row r="240" spans="9:13" ht="12">
      <c r="I240" s="11"/>
      <c r="M240" s="52"/>
    </row>
    <row r="241" spans="5:11" ht="12">
      <c r="E241" s="3"/>
      <c r="F241" s="3"/>
      <c r="G241" s="3"/>
      <c r="H241" s="3"/>
      <c r="I241" s="13"/>
      <c r="J241" s="3"/>
      <c r="K241" s="3"/>
    </row>
    <row r="242" ht="12">
      <c r="I242" s="11"/>
    </row>
    <row r="243" spans="5:11" ht="12">
      <c r="E243" s="3"/>
      <c r="F243" s="3"/>
      <c r="G243" s="3"/>
      <c r="H243" s="3"/>
      <c r="I243" s="13"/>
      <c r="J243" s="3"/>
      <c r="K243" s="3"/>
    </row>
    <row r="244" ht="12">
      <c r="I244" s="11"/>
    </row>
    <row r="245" ht="12">
      <c r="I245" s="11"/>
    </row>
    <row r="246" ht="12">
      <c r="I246" s="11"/>
    </row>
    <row r="247" ht="12">
      <c r="I247" s="11"/>
    </row>
    <row r="248" ht="12">
      <c r="I248" s="11"/>
    </row>
    <row r="249" ht="12">
      <c r="I249" s="11"/>
    </row>
    <row r="250" ht="12">
      <c r="I250" s="11"/>
    </row>
    <row r="251" ht="12">
      <c r="I251" s="11"/>
    </row>
    <row r="252" ht="12">
      <c r="I252" s="11"/>
    </row>
    <row r="253" ht="12">
      <c r="I253" s="11"/>
    </row>
    <row r="254" ht="12">
      <c r="I254" s="11"/>
    </row>
    <row r="255" ht="12">
      <c r="I255" s="11"/>
    </row>
    <row r="256" ht="12">
      <c r="I256" s="11"/>
    </row>
    <row r="257" ht="12">
      <c r="I257" s="11"/>
    </row>
    <row r="258" ht="12">
      <c r="I258" s="11"/>
    </row>
    <row r="259" ht="12">
      <c r="I259" s="11"/>
    </row>
    <row r="260" ht="12">
      <c r="I260" s="11"/>
    </row>
    <row r="261" ht="12">
      <c r="I261" s="11"/>
    </row>
    <row r="262" ht="12">
      <c r="I262" s="11"/>
    </row>
    <row r="263" ht="12">
      <c r="I263" s="11"/>
    </row>
    <row r="264" ht="12">
      <c r="I264" s="11"/>
    </row>
    <row r="265" ht="12">
      <c r="I265" s="11"/>
    </row>
    <row r="266" ht="12">
      <c r="I266" s="11"/>
    </row>
    <row r="267" ht="12">
      <c r="I267" s="11"/>
    </row>
    <row r="268" ht="12">
      <c r="I268" s="11"/>
    </row>
    <row r="269" ht="12">
      <c r="I269" s="11"/>
    </row>
    <row r="270" ht="12">
      <c r="I270" s="11"/>
    </row>
    <row r="271" ht="12">
      <c r="I271" s="11"/>
    </row>
    <row r="272" ht="12">
      <c r="I272" s="11"/>
    </row>
    <row r="273" ht="12">
      <c r="I273" s="11"/>
    </row>
    <row r="274" ht="12">
      <c r="I274" s="11"/>
    </row>
    <row r="275" ht="12">
      <c r="I275" s="11"/>
    </row>
    <row r="276" ht="12">
      <c r="I276" s="11"/>
    </row>
    <row r="277" ht="12">
      <c r="I277" s="11"/>
    </row>
    <row r="278" ht="12">
      <c r="I278" s="11"/>
    </row>
    <row r="279" ht="12">
      <c r="I279" s="11"/>
    </row>
    <row r="280" ht="12">
      <c r="I280" s="11"/>
    </row>
    <row r="281" ht="12">
      <c r="I281" s="11"/>
    </row>
    <row r="282" ht="12">
      <c r="I282" s="11"/>
    </row>
    <row r="283" ht="12">
      <c r="I283" s="11"/>
    </row>
    <row r="284" ht="12">
      <c r="I284" s="11"/>
    </row>
    <row r="285" ht="12">
      <c r="I285" s="11"/>
    </row>
    <row r="286" ht="12">
      <c r="I286" s="11"/>
    </row>
    <row r="287" ht="12">
      <c r="I287" s="11"/>
    </row>
    <row r="288" ht="12">
      <c r="I288" s="11"/>
    </row>
    <row r="289" ht="12">
      <c r="I289" s="11"/>
    </row>
    <row r="290" ht="12">
      <c r="I290" s="11"/>
    </row>
    <row r="291" ht="12">
      <c r="I291" s="11"/>
    </row>
    <row r="292" ht="12">
      <c r="I292" s="11"/>
    </row>
    <row r="293" ht="12">
      <c r="I293" s="11"/>
    </row>
    <row r="294" ht="12">
      <c r="I294" s="11"/>
    </row>
    <row r="295" ht="12">
      <c r="I295" s="11"/>
    </row>
    <row r="296" ht="12">
      <c r="I296" s="11"/>
    </row>
    <row r="297" ht="12">
      <c r="I297" s="11"/>
    </row>
    <row r="298" ht="12">
      <c r="I298" s="11"/>
    </row>
    <row r="299" ht="12">
      <c r="I299" s="11"/>
    </row>
    <row r="300" ht="12">
      <c r="I300" s="11"/>
    </row>
    <row r="301" ht="12">
      <c r="I301" s="11"/>
    </row>
    <row r="302" ht="12">
      <c r="I302" s="11"/>
    </row>
    <row r="303" ht="12">
      <c r="I303" s="11"/>
    </row>
    <row r="304" ht="12">
      <c r="I304" s="11"/>
    </row>
    <row r="305" ht="12">
      <c r="I305" s="11"/>
    </row>
    <row r="306" ht="12">
      <c r="I306" s="11"/>
    </row>
    <row r="307" ht="12">
      <c r="I307" s="11"/>
    </row>
    <row r="308" ht="12">
      <c r="I308" s="11"/>
    </row>
    <row r="309" ht="12">
      <c r="I309" s="11"/>
    </row>
    <row r="310" ht="12">
      <c r="I310" s="11"/>
    </row>
    <row r="311" ht="12">
      <c r="I311" s="11"/>
    </row>
    <row r="312" ht="12">
      <c r="I312" s="11"/>
    </row>
    <row r="313" ht="12">
      <c r="I313" s="11"/>
    </row>
    <row r="314" ht="12">
      <c r="I314" s="11"/>
    </row>
    <row r="315" ht="12">
      <c r="I315" s="11"/>
    </row>
    <row r="316" ht="12">
      <c r="I316" s="11"/>
    </row>
    <row r="317" ht="12">
      <c r="I317" s="11"/>
    </row>
    <row r="318" ht="12">
      <c r="I318" s="11"/>
    </row>
    <row r="319" ht="12">
      <c r="I319" s="11"/>
    </row>
    <row r="320" ht="12">
      <c r="I320" s="11"/>
    </row>
    <row r="321" ht="12">
      <c r="I321" s="11"/>
    </row>
    <row r="322" ht="12">
      <c r="I322" s="11"/>
    </row>
    <row r="323" ht="12">
      <c r="I323" s="11"/>
    </row>
    <row r="324" ht="12">
      <c r="I324" s="11"/>
    </row>
    <row r="325" ht="12">
      <c r="I325" s="11"/>
    </row>
    <row r="326" ht="12">
      <c r="I326" s="11"/>
    </row>
    <row r="327" ht="12">
      <c r="I327" s="11"/>
    </row>
    <row r="328" ht="12">
      <c r="I328" s="11"/>
    </row>
    <row r="329" ht="12">
      <c r="I329" s="11"/>
    </row>
    <row r="330" ht="12">
      <c r="I330" s="11"/>
    </row>
    <row r="331" ht="12">
      <c r="I331" s="11"/>
    </row>
    <row r="332" ht="12">
      <c r="I332" s="11"/>
    </row>
    <row r="333" ht="12">
      <c r="I333" s="11"/>
    </row>
    <row r="334" ht="12">
      <c r="I334" s="11"/>
    </row>
    <row r="335" ht="12">
      <c r="I335" s="11"/>
    </row>
    <row r="336" ht="12">
      <c r="I336" s="11"/>
    </row>
    <row r="337" ht="12">
      <c r="I337" s="11"/>
    </row>
    <row r="338" ht="12">
      <c r="I338" s="11"/>
    </row>
    <row r="339" ht="12">
      <c r="I339" s="11"/>
    </row>
    <row r="340" ht="12">
      <c r="I340" s="11"/>
    </row>
    <row r="341" ht="12">
      <c r="I341" s="11"/>
    </row>
    <row r="342" ht="12">
      <c r="I342" s="11"/>
    </row>
    <row r="343" ht="12">
      <c r="I343" s="11"/>
    </row>
    <row r="344" ht="12">
      <c r="I344" s="11"/>
    </row>
    <row r="345" ht="12">
      <c r="I345" s="11"/>
    </row>
    <row r="346" ht="12">
      <c r="I346" s="11"/>
    </row>
    <row r="347" ht="12">
      <c r="I347" s="11"/>
    </row>
    <row r="348" ht="12">
      <c r="I348" s="11"/>
    </row>
    <row r="349" ht="12">
      <c r="I349" s="11"/>
    </row>
    <row r="350" ht="12">
      <c r="I350" s="11"/>
    </row>
    <row r="351" ht="12">
      <c r="I351" s="11"/>
    </row>
    <row r="352" ht="12">
      <c r="I352" s="11"/>
    </row>
    <row r="353" ht="12">
      <c r="I353" s="11"/>
    </row>
    <row r="354" ht="12">
      <c r="I354" s="11"/>
    </row>
    <row r="355" ht="12">
      <c r="I355" s="11"/>
    </row>
    <row r="356" ht="12">
      <c r="I356" s="11"/>
    </row>
    <row r="357" ht="12">
      <c r="I357" s="11"/>
    </row>
    <row r="358" ht="12">
      <c r="I358" s="11"/>
    </row>
    <row r="359" ht="12">
      <c r="I359" s="11"/>
    </row>
    <row r="360" ht="12">
      <c r="I360" s="11"/>
    </row>
    <row r="361" ht="12">
      <c r="I361" s="11"/>
    </row>
    <row r="362" ht="12">
      <c r="I362" s="11"/>
    </row>
    <row r="363" ht="12">
      <c r="I363" s="11"/>
    </row>
    <row r="364" ht="12">
      <c r="I364" s="11"/>
    </row>
    <row r="365" ht="12">
      <c r="I365" s="11"/>
    </row>
    <row r="366" ht="12">
      <c r="I366" s="11"/>
    </row>
    <row r="367" ht="12">
      <c r="I367" s="11"/>
    </row>
    <row r="368" ht="12">
      <c r="I368" s="11"/>
    </row>
    <row r="369" ht="12">
      <c r="I369" s="11"/>
    </row>
    <row r="370" ht="12">
      <c r="I370" s="11"/>
    </row>
    <row r="371" ht="12">
      <c r="I371" s="11"/>
    </row>
    <row r="372" ht="12">
      <c r="I372" s="11"/>
    </row>
    <row r="373" ht="12">
      <c r="I373" s="11"/>
    </row>
    <row r="374" ht="12">
      <c r="I374" s="11"/>
    </row>
    <row r="375" ht="12">
      <c r="I375" s="11"/>
    </row>
    <row r="376" ht="12">
      <c r="I376" s="11"/>
    </row>
    <row r="377" ht="12">
      <c r="I377" s="11"/>
    </row>
    <row r="378" ht="12">
      <c r="I378" s="11"/>
    </row>
    <row r="379" ht="12">
      <c r="I379" s="11"/>
    </row>
    <row r="380" ht="12">
      <c r="I380" s="11"/>
    </row>
    <row r="381" ht="12">
      <c r="I381" s="11"/>
    </row>
    <row r="382" ht="12">
      <c r="I382" s="11"/>
    </row>
    <row r="383" ht="12">
      <c r="I383" s="11"/>
    </row>
    <row r="384" ht="12">
      <c r="I384" s="11"/>
    </row>
    <row r="385" ht="12">
      <c r="I385" s="11"/>
    </row>
    <row r="386" ht="12">
      <c r="I386" s="11"/>
    </row>
    <row r="387" ht="12">
      <c r="I387" s="11"/>
    </row>
    <row r="388" ht="12">
      <c r="I388" s="11"/>
    </row>
    <row r="389" ht="12">
      <c r="I389" s="11"/>
    </row>
    <row r="390" ht="12">
      <c r="I390" s="11"/>
    </row>
    <row r="391" ht="12">
      <c r="I391" s="11"/>
    </row>
    <row r="392" ht="12">
      <c r="I392" s="11"/>
    </row>
    <row r="393" ht="12">
      <c r="I393" s="11"/>
    </row>
    <row r="394" ht="12">
      <c r="I394" s="11"/>
    </row>
    <row r="395" ht="12">
      <c r="I395" s="11"/>
    </row>
    <row r="396" ht="12">
      <c r="I396" s="11"/>
    </row>
    <row r="397" ht="12">
      <c r="I397" s="11"/>
    </row>
    <row r="398" ht="12">
      <c r="I398" s="11"/>
    </row>
    <row r="399" ht="12">
      <c r="I399" s="11"/>
    </row>
    <row r="400" ht="12">
      <c r="I400" s="11"/>
    </row>
    <row r="401" ht="12">
      <c r="I401" s="11"/>
    </row>
    <row r="402" ht="12">
      <c r="I402" s="11"/>
    </row>
    <row r="403" ht="12">
      <c r="I403" s="11"/>
    </row>
    <row r="404" ht="12">
      <c r="I404" s="11"/>
    </row>
    <row r="405" ht="12">
      <c r="I405" s="11"/>
    </row>
    <row r="406" ht="12">
      <c r="I406" s="11"/>
    </row>
    <row r="407" ht="12">
      <c r="I407" s="11"/>
    </row>
    <row r="408" ht="12">
      <c r="I408" s="11"/>
    </row>
    <row r="409" ht="12">
      <c r="I409" s="11"/>
    </row>
    <row r="410" ht="12">
      <c r="I410" s="11"/>
    </row>
    <row r="411" ht="12">
      <c r="I411" s="11"/>
    </row>
    <row r="412" ht="12">
      <c r="I412" s="11"/>
    </row>
    <row r="413" ht="12">
      <c r="I413" s="11"/>
    </row>
    <row r="414" ht="12">
      <c r="I414" s="11"/>
    </row>
    <row r="415" ht="12">
      <c r="I415" s="11"/>
    </row>
    <row r="416" ht="12">
      <c r="I416" s="11"/>
    </row>
    <row r="417" ht="12">
      <c r="I417" s="11"/>
    </row>
    <row r="418" ht="12">
      <c r="I418" s="11"/>
    </row>
    <row r="419" ht="12">
      <c r="I419" s="11"/>
    </row>
    <row r="420" ht="12">
      <c r="I420" s="11"/>
    </row>
    <row r="421" ht="12">
      <c r="I421" s="11"/>
    </row>
    <row r="422" ht="12">
      <c r="I422" s="11"/>
    </row>
    <row r="423" ht="12">
      <c r="I423" s="11"/>
    </row>
    <row r="424" ht="12">
      <c r="I424" s="11"/>
    </row>
    <row r="425" ht="12">
      <c r="I425" s="11"/>
    </row>
    <row r="426" ht="12">
      <c r="I426" s="11"/>
    </row>
    <row r="427" ht="12">
      <c r="I427" s="11"/>
    </row>
    <row r="428" ht="12">
      <c r="I428" s="11"/>
    </row>
    <row r="429" ht="12">
      <c r="I429" s="11"/>
    </row>
    <row r="430" ht="12">
      <c r="I430" s="11"/>
    </row>
    <row r="431" ht="12">
      <c r="I431" s="11"/>
    </row>
    <row r="432" ht="12">
      <c r="I432" s="11"/>
    </row>
    <row r="433" ht="12">
      <c r="I433" s="11"/>
    </row>
    <row r="434" ht="12">
      <c r="I434" s="11"/>
    </row>
    <row r="435" ht="12">
      <c r="I435" s="11"/>
    </row>
    <row r="436" ht="12">
      <c r="I436" s="11"/>
    </row>
    <row r="437" ht="12">
      <c r="I437" s="11"/>
    </row>
    <row r="438" ht="12">
      <c r="I438" s="11"/>
    </row>
    <row r="439" ht="12">
      <c r="I439" s="11"/>
    </row>
    <row r="440" ht="12">
      <c r="I440" s="11"/>
    </row>
    <row r="441" ht="12">
      <c r="I441" s="11"/>
    </row>
    <row r="442" ht="12">
      <c r="I442" s="11"/>
    </row>
    <row r="443" ht="12">
      <c r="I443" s="11"/>
    </row>
    <row r="444" ht="12">
      <c r="I444" s="11"/>
    </row>
    <row r="445" ht="12">
      <c r="I445" s="11"/>
    </row>
    <row r="446" ht="12">
      <c r="I446" s="11"/>
    </row>
    <row r="447" ht="12">
      <c r="I447" s="11"/>
    </row>
    <row r="448" ht="12">
      <c r="I448" s="11"/>
    </row>
    <row r="449" ht="12">
      <c r="I449" s="11"/>
    </row>
    <row r="450" ht="12">
      <c r="I450" s="11"/>
    </row>
    <row r="451" ht="12">
      <c r="I451" s="11"/>
    </row>
    <row r="452" ht="12">
      <c r="I452" s="11"/>
    </row>
    <row r="453" ht="12">
      <c r="I453" s="11"/>
    </row>
    <row r="454" ht="12">
      <c r="I454" s="11"/>
    </row>
    <row r="455" ht="12">
      <c r="I455" s="11"/>
    </row>
    <row r="456" ht="12">
      <c r="I456" s="11"/>
    </row>
    <row r="457" ht="12">
      <c r="I457" s="11"/>
    </row>
    <row r="458" ht="12">
      <c r="I458" s="11"/>
    </row>
    <row r="459" ht="12">
      <c r="I459" s="11"/>
    </row>
    <row r="460" ht="12">
      <c r="I460" s="11"/>
    </row>
    <row r="461" ht="12">
      <c r="I461" s="11"/>
    </row>
    <row r="462" ht="12">
      <c r="I462" s="11"/>
    </row>
    <row r="463" ht="12">
      <c r="I463" s="11"/>
    </row>
    <row r="464" ht="12">
      <c r="I464" s="11"/>
    </row>
    <row r="465" ht="12">
      <c r="I465" s="11"/>
    </row>
    <row r="466" ht="12">
      <c r="I466" s="11"/>
    </row>
    <row r="467" ht="12">
      <c r="I467" s="11"/>
    </row>
    <row r="468" ht="12">
      <c r="I468" s="11"/>
    </row>
    <row r="469" ht="12">
      <c r="I469" s="11"/>
    </row>
    <row r="470" ht="12">
      <c r="I470" s="11"/>
    </row>
    <row r="471" ht="12">
      <c r="I471" s="11"/>
    </row>
    <row r="472" ht="12">
      <c r="I472" s="11"/>
    </row>
    <row r="473" ht="12">
      <c r="I473" s="11"/>
    </row>
    <row r="474" ht="12">
      <c r="I474" s="11"/>
    </row>
    <row r="475" ht="12">
      <c r="I475" s="11"/>
    </row>
    <row r="476" ht="12">
      <c r="I476" s="11"/>
    </row>
    <row r="477" ht="12">
      <c r="I477" s="11"/>
    </row>
    <row r="478" ht="12">
      <c r="I478" s="11"/>
    </row>
    <row r="479" ht="12">
      <c r="I479" s="11"/>
    </row>
    <row r="480" ht="12">
      <c r="I480" s="11"/>
    </row>
    <row r="481" ht="12">
      <c r="I481" s="11"/>
    </row>
    <row r="482" ht="12">
      <c r="I482" s="11"/>
    </row>
    <row r="483" ht="12">
      <c r="I483" s="11"/>
    </row>
    <row r="484" ht="12">
      <c r="I484" s="11"/>
    </row>
    <row r="485" ht="12">
      <c r="I485" s="11"/>
    </row>
    <row r="486" ht="12">
      <c r="I486" s="11"/>
    </row>
    <row r="487" ht="12">
      <c r="I487" s="11"/>
    </row>
    <row r="488" ht="12">
      <c r="I488" s="11"/>
    </row>
    <row r="489" ht="12">
      <c r="I489" s="11"/>
    </row>
    <row r="490" ht="12">
      <c r="I490" s="11"/>
    </row>
    <row r="491" ht="12">
      <c r="I491" s="11"/>
    </row>
    <row r="492" ht="12">
      <c r="I492" s="11"/>
    </row>
    <row r="493" ht="12">
      <c r="I493" s="11"/>
    </row>
    <row r="494" ht="12">
      <c r="I494" s="11"/>
    </row>
    <row r="495" ht="12">
      <c r="I495" s="11"/>
    </row>
    <row r="496" ht="12">
      <c r="I496" s="11"/>
    </row>
    <row r="497" ht="12">
      <c r="I497" s="11"/>
    </row>
    <row r="498" ht="12">
      <c r="I498" s="11"/>
    </row>
    <row r="499" ht="12">
      <c r="I499" s="11"/>
    </row>
    <row r="500" ht="12">
      <c r="I500" s="11"/>
    </row>
    <row r="501" ht="12">
      <c r="I501" s="11"/>
    </row>
    <row r="502" ht="12">
      <c r="I502" s="11"/>
    </row>
    <row r="503" ht="12">
      <c r="I503" s="11"/>
    </row>
    <row r="504" ht="12">
      <c r="I504" s="11"/>
    </row>
    <row r="505" ht="12">
      <c r="I505" s="11"/>
    </row>
    <row r="506" ht="12">
      <c r="I506" s="11"/>
    </row>
    <row r="507" ht="12">
      <c r="I507" s="11"/>
    </row>
    <row r="508" ht="12">
      <c r="I508" s="11"/>
    </row>
    <row r="509" ht="12">
      <c r="I509" s="11"/>
    </row>
    <row r="510" ht="12">
      <c r="I510" s="11"/>
    </row>
    <row r="511" ht="12">
      <c r="I511" s="11"/>
    </row>
    <row r="512" ht="12">
      <c r="I512" s="11"/>
    </row>
    <row r="513" ht="12">
      <c r="I513" s="11"/>
    </row>
    <row r="514" ht="12">
      <c r="I514" s="11"/>
    </row>
    <row r="515" ht="12">
      <c r="I515" s="11"/>
    </row>
    <row r="516" ht="12">
      <c r="I516" s="11"/>
    </row>
    <row r="517" ht="12">
      <c r="I517" s="11"/>
    </row>
    <row r="518" ht="12">
      <c r="I518" s="11"/>
    </row>
    <row r="519" ht="12">
      <c r="I519" s="11"/>
    </row>
    <row r="520" ht="12">
      <c r="I520" s="11"/>
    </row>
    <row r="521" ht="12">
      <c r="I521" s="11"/>
    </row>
    <row r="522" ht="12">
      <c r="I522" s="11"/>
    </row>
    <row r="523" ht="12">
      <c r="I523" s="11"/>
    </row>
    <row r="524" ht="12">
      <c r="I524" s="11"/>
    </row>
    <row r="525" ht="12">
      <c r="I525" s="11"/>
    </row>
    <row r="526" ht="12">
      <c r="I526" s="11"/>
    </row>
    <row r="527" ht="12">
      <c r="I527" s="11"/>
    </row>
    <row r="528" ht="12">
      <c r="I528" s="11"/>
    </row>
    <row r="529" ht="12">
      <c r="I529" s="11"/>
    </row>
    <row r="530" ht="12">
      <c r="I530" s="11"/>
    </row>
    <row r="531" ht="12">
      <c r="I531" s="11"/>
    </row>
    <row r="532" ht="12">
      <c r="I532" s="11"/>
    </row>
    <row r="533" ht="12">
      <c r="I533" s="11"/>
    </row>
    <row r="534" ht="12">
      <c r="I534" s="11"/>
    </row>
    <row r="535" ht="12">
      <c r="I535" s="11"/>
    </row>
    <row r="536" ht="12">
      <c r="I536" s="11"/>
    </row>
    <row r="537" ht="12">
      <c r="I537" s="11"/>
    </row>
    <row r="538" ht="12">
      <c r="I538" s="11"/>
    </row>
    <row r="539" ht="12">
      <c r="I539" s="11"/>
    </row>
    <row r="540" ht="12">
      <c r="I540" s="11"/>
    </row>
    <row r="541" ht="12">
      <c r="I541" s="11"/>
    </row>
    <row r="542" ht="12">
      <c r="I542" s="11"/>
    </row>
    <row r="543" ht="12">
      <c r="I543" s="11"/>
    </row>
    <row r="544" ht="12">
      <c r="I544" s="11"/>
    </row>
    <row r="545" ht="12">
      <c r="I545" s="11"/>
    </row>
    <row r="546" ht="12">
      <c r="I546" s="11"/>
    </row>
    <row r="547" ht="12">
      <c r="I547" s="11"/>
    </row>
    <row r="548" ht="12">
      <c r="I548" s="11"/>
    </row>
    <row r="549" ht="12">
      <c r="I549" s="11"/>
    </row>
    <row r="550" ht="12">
      <c r="I550" s="11"/>
    </row>
    <row r="551" ht="12">
      <c r="I551" s="11"/>
    </row>
    <row r="552" ht="12">
      <c r="I552" s="11"/>
    </row>
    <row r="553" ht="12">
      <c r="I553" s="11"/>
    </row>
    <row r="554" ht="12">
      <c r="I554" s="11"/>
    </row>
    <row r="555" ht="12">
      <c r="I555" s="11"/>
    </row>
    <row r="556" ht="12">
      <c r="I556" s="11"/>
    </row>
    <row r="557" ht="12">
      <c r="I557" s="11"/>
    </row>
    <row r="558" ht="12">
      <c r="I558" s="11"/>
    </row>
    <row r="559" ht="12">
      <c r="I559" s="11"/>
    </row>
    <row r="560" ht="12">
      <c r="I560" s="11"/>
    </row>
    <row r="561" ht="12">
      <c r="I561" s="11"/>
    </row>
    <row r="562" ht="12">
      <c r="I562" s="11"/>
    </row>
    <row r="563" ht="12">
      <c r="I563" s="11"/>
    </row>
    <row r="564" ht="12">
      <c r="I564" s="11"/>
    </row>
    <row r="565" ht="12">
      <c r="I565" s="11"/>
    </row>
    <row r="566" ht="12">
      <c r="I566" s="11"/>
    </row>
    <row r="567" ht="12">
      <c r="I567" s="11"/>
    </row>
    <row r="568" ht="12">
      <c r="I568" s="11"/>
    </row>
    <row r="569" ht="12">
      <c r="I569" s="11"/>
    </row>
    <row r="570" ht="12">
      <c r="I570" s="11"/>
    </row>
    <row r="571" ht="12">
      <c r="I571" s="11"/>
    </row>
    <row r="572" ht="12">
      <c r="I572" s="11"/>
    </row>
    <row r="573" ht="12">
      <c r="I573" s="11"/>
    </row>
    <row r="574" ht="12">
      <c r="I574" s="11"/>
    </row>
    <row r="575" ht="12">
      <c r="I575" s="11"/>
    </row>
    <row r="576" ht="12">
      <c r="I576" s="11"/>
    </row>
    <row r="577" ht="12">
      <c r="I577" s="11"/>
    </row>
    <row r="578" ht="12">
      <c r="I578" s="11"/>
    </row>
    <row r="579" ht="12">
      <c r="I579" s="11"/>
    </row>
    <row r="580" ht="12">
      <c r="I580" s="11"/>
    </row>
    <row r="581" ht="12">
      <c r="I581" s="11"/>
    </row>
    <row r="582" ht="12">
      <c r="I582" s="11"/>
    </row>
    <row r="583" ht="12">
      <c r="I583" s="11"/>
    </row>
    <row r="584" ht="12">
      <c r="I584" s="11"/>
    </row>
    <row r="585" ht="12">
      <c r="I585" s="11"/>
    </row>
    <row r="586" ht="12">
      <c r="I586" s="11"/>
    </row>
    <row r="587" ht="12">
      <c r="I587" s="11"/>
    </row>
    <row r="588" ht="12">
      <c r="I588" s="11"/>
    </row>
    <row r="589" ht="12">
      <c r="I589" s="11"/>
    </row>
    <row r="590" ht="12">
      <c r="I590" s="11"/>
    </row>
    <row r="591" ht="12">
      <c r="I591" s="11"/>
    </row>
    <row r="592" ht="12">
      <c r="I592" s="11"/>
    </row>
    <row r="593" ht="12">
      <c r="I593" s="11"/>
    </row>
    <row r="594" ht="12">
      <c r="I594" s="11"/>
    </row>
    <row r="595" ht="12">
      <c r="I595" s="11"/>
    </row>
    <row r="596" ht="12">
      <c r="I596" s="11"/>
    </row>
    <row r="597" ht="12">
      <c r="I597" s="11"/>
    </row>
    <row r="598" ht="12">
      <c r="I598" s="11"/>
    </row>
    <row r="599" ht="12">
      <c r="I599" s="11"/>
    </row>
    <row r="600" ht="12">
      <c r="I600" s="11"/>
    </row>
    <row r="601" ht="12">
      <c r="I601" s="11"/>
    </row>
    <row r="602" ht="12">
      <c r="I602" s="11"/>
    </row>
    <row r="603" ht="12">
      <c r="I603" s="11"/>
    </row>
    <row r="604" ht="12">
      <c r="I604" s="11"/>
    </row>
    <row r="605" ht="12">
      <c r="I605" s="11"/>
    </row>
    <row r="606" ht="12">
      <c r="I606" s="11"/>
    </row>
    <row r="607" ht="12">
      <c r="I607" s="11"/>
    </row>
    <row r="608" ht="12">
      <c r="I608" s="11"/>
    </row>
    <row r="609" ht="12">
      <c r="I609" s="11"/>
    </row>
    <row r="610" ht="12">
      <c r="I610" s="11"/>
    </row>
    <row r="611" ht="12">
      <c r="I611" s="11"/>
    </row>
    <row r="612" ht="12">
      <c r="I612" s="11"/>
    </row>
    <row r="613" ht="12">
      <c r="I613" s="11"/>
    </row>
    <row r="614" ht="12">
      <c r="I614" s="11"/>
    </row>
    <row r="615" ht="12">
      <c r="I615" s="11"/>
    </row>
    <row r="616" ht="12">
      <c r="I616" s="11"/>
    </row>
    <row r="617" ht="12">
      <c r="I617" s="11"/>
    </row>
    <row r="618" ht="12">
      <c r="I618" s="11"/>
    </row>
    <row r="619" ht="12">
      <c r="I619" s="11"/>
    </row>
    <row r="620" ht="12">
      <c r="I620" s="11"/>
    </row>
    <row r="621" ht="12">
      <c r="I621" s="11"/>
    </row>
    <row r="622" ht="12">
      <c r="I622" s="11"/>
    </row>
    <row r="623" ht="12">
      <c r="I623" s="11"/>
    </row>
    <row r="624" ht="12">
      <c r="I624" s="11"/>
    </row>
    <row r="625" ht="12">
      <c r="I625" s="11"/>
    </row>
    <row r="626" ht="12">
      <c r="I626" s="11"/>
    </row>
    <row r="627" ht="12">
      <c r="I627" s="11"/>
    </row>
    <row r="628" ht="12">
      <c r="I628" s="11"/>
    </row>
    <row r="629" ht="12">
      <c r="I629" s="11"/>
    </row>
    <row r="630" ht="12">
      <c r="I630" s="11"/>
    </row>
    <row r="631" ht="12">
      <c r="I631" s="11"/>
    </row>
    <row r="632" ht="12">
      <c r="I632" s="11"/>
    </row>
    <row r="633" ht="12">
      <c r="I633" s="11"/>
    </row>
    <row r="634" ht="12">
      <c r="I634" s="11"/>
    </row>
    <row r="635" ht="12">
      <c r="I635" s="11"/>
    </row>
    <row r="636" ht="12">
      <c r="I636" s="11"/>
    </row>
    <row r="637" ht="12">
      <c r="I637" s="11"/>
    </row>
    <row r="638" ht="12">
      <c r="I638" s="11"/>
    </row>
    <row r="639" ht="12">
      <c r="I639" s="11"/>
    </row>
    <row r="640" ht="12">
      <c r="I640" s="11"/>
    </row>
    <row r="641" ht="12">
      <c r="I641" s="11"/>
    </row>
    <row r="642" ht="12">
      <c r="I642" s="11"/>
    </row>
    <row r="643" ht="12">
      <c r="I643" s="11"/>
    </row>
    <row r="644" ht="12">
      <c r="I644" s="11"/>
    </row>
    <row r="645" ht="12">
      <c r="I645" s="11"/>
    </row>
    <row r="646" ht="12">
      <c r="I646" s="11"/>
    </row>
    <row r="647" ht="12">
      <c r="I647" s="11"/>
    </row>
    <row r="648" ht="12">
      <c r="I648" s="11"/>
    </row>
    <row r="649" ht="12">
      <c r="I649" s="11"/>
    </row>
    <row r="650" ht="12">
      <c r="I650" s="11"/>
    </row>
    <row r="651" ht="12">
      <c r="I651" s="11"/>
    </row>
    <row r="652" ht="12">
      <c r="I652" s="11"/>
    </row>
    <row r="653" ht="12">
      <c r="I653" s="11"/>
    </row>
    <row r="654" ht="12">
      <c r="I654" s="11"/>
    </row>
    <row r="655" ht="12">
      <c r="I655" s="11"/>
    </row>
    <row r="656" ht="12">
      <c r="I656" s="11"/>
    </row>
    <row r="657" ht="12">
      <c r="I657" s="11"/>
    </row>
    <row r="658" ht="12">
      <c r="I658" s="11"/>
    </row>
    <row r="659" ht="12">
      <c r="I659" s="11"/>
    </row>
    <row r="660" ht="12">
      <c r="I660" s="11"/>
    </row>
    <row r="661" ht="12">
      <c r="I661" s="11"/>
    </row>
    <row r="662" ht="12">
      <c r="I662" s="11"/>
    </row>
    <row r="663" ht="12">
      <c r="I663" s="11"/>
    </row>
    <row r="664" ht="12">
      <c r="I664" s="11"/>
    </row>
    <row r="665" ht="12">
      <c r="I665" s="11"/>
    </row>
    <row r="666" ht="12">
      <c r="I666" s="11"/>
    </row>
    <row r="667" ht="12">
      <c r="I667" s="11"/>
    </row>
    <row r="668" ht="12">
      <c r="I668" s="11"/>
    </row>
    <row r="669" ht="12">
      <c r="I669" s="11"/>
    </row>
    <row r="670" ht="12">
      <c r="I670" s="11"/>
    </row>
    <row r="671" ht="12">
      <c r="I671" s="11"/>
    </row>
    <row r="672" ht="12">
      <c r="I672" s="11"/>
    </row>
    <row r="673" ht="12">
      <c r="I673" s="11"/>
    </row>
    <row r="674" ht="12">
      <c r="I674" s="11"/>
    </row>
    <row r="675" ht="12">
      <c r="I675" s="11"/>
    </row>
    <row r="676" ht="12">
      <c r="I676" s="11"/>
    </row>
    <row r="677" ht="12">
      <c r="I677" s="11"/>
    </row>
    <row r="678" ht="12">
      <c r="I678" s="11"/>
    </row>
    <row r="679" ht="12">
      <c r="I679" s="11"/>
    </row>
    <row r="680" ht="12">
      <c r="I680" s="11"/>
    </row>
    <row r="681" ht="12">
      <c r="I681" s="11"/>
    </row>
    <row r="682" ht="12">
      <c r="I682" s="11"/>
    </row>
    <row r="683" ht="12">
      <c r="I683" s="11"/>
    </row>
    <row r="684" ht="12">
      <c r="I684" s="11"/>
    </row>
    <row r="685" ht="12">
      <c r="I685" s="11"/>
    </row>
    <row r="686" ht="12">
      <c r="I686" s="11"/>
    </row>
    <row r="687" ht="12">
      <c r="I687" s="11"/>
    </row>
    <row r="688" ht="12">
      <c r="I688" s="11"/>
    </row>
    <row r="689" ht="12">
      <c r="I689" s="11"/>
    </row>
    <row r="690" ht="12">
      <c r="I690" s="11"/>
    </row>
    <row r="691" ht="12">
      <c r="I691" s="11"/>
    </row>
    <row r="692" ht="12">
      <c r="I692" s="11"/>
    </row>
    <row r="693" ht="12">
      <c r="I693" s="11"/>
    </row>
    <row r="694" ht="12">
      <c r="I694" s="11"/>
    </row>
    <row r="695" ht="12">
      <c r="I695" s="11"/>
    </row>
    <row r="696" ht="12">
      <c r="I696" s="11"/>
    </row>
    <row r="697" ht="12">
      <c r="I697" s="11"/>
    </row>
    <row r="698" ht="12">
      <c r="I698" s="11"/>
    </row>
    <row r="699" ht="12">
      <c r="I699" s="11"/>
    </row>
    <row r="700" ht="12">
      <c r="I700" s="11"/>
    </row>
    <row r="701" ht="12">
      <c r="I701" s="11"/>
    </row>
    <row r="702" ht="12">
      <c r="I702" s="11"/>
    </row>
    <row r="703" ht="12">
      <c r="I703" s="11"/>
    </row>
    <row r="704" ht="12">
      <c r="I704" s="11"/>
    </row>
    <row r="705" ht="12">
      <c r="I705" s="11"/>
    </row>
    <row r="706" ht="12">
      <c r="I706" s="11"/>
    </row>
    <row r="707" ht="12">
      <c r="I707" s="11"/>
    </row>
    <row r="708" ht="12">
      <c r="I708" s="11"/>
    </row>
    <row r="709" ht="12">
      <c r="I709" s="11"/>
    </row>
    <row r="710" ht="12">
      <c r="I710" s="11"/>
    </row>
    <row r="711" ht="12">
      <c r="I711" s="11"/>
    </row>
    <row r="712" ht="12">
      <c r="I712" s="11"/>
    </row>
    <row r="713" ht="12">
      <c r="I713" s="11"/>
    </row>
    <row r="714" ht="12">
      <c r="I714" s="11"/>
    </row>
    <row r="715" ht="12">
      <c r="I715" s="11"/>
    </row>
    <row r="716" ht="12">
      <c r="I716" s="11"/>
    </row>
    <row r="717" ht="12">
      <c r="I717" s="11"/>
    </row>
    <row r="718" ht="12">
      <c r="I718" s="11"/>
    </row>
    <row r="719" ht="12">
      <c r="I719" s="11"/>
    </row>
    <row r="720" ht="12">
      <c r="I720" s="11"/>
    </row>
    <row r="721" ht="12">
      <c r="I721" s="11"/>
    </row>
    <row r="722" ht="12">
      <c r="I722" s="11"/>
    </row>
    <row r="723" ht="12">
      <c r="I723" s="11"/>
    </row>
    <row r="724" ht="12">
      <c r="I724" s="11"/>
    </row>
    <row r="725" ht="12">
      <c r="I725" s="11"/>
    </row>
    <row r="726" ht="12">
      <c r="I726" s="11"/>
    </row>
    <row r="727" ht="12">
      <c r="I727" s="11"/>
    </row>
    <row r="728" ht="12">
      <c r="I728" s="11"/>
    </row>
    <row r="729" ht="12">
      <c r="I729" s="11"/>
    </row>
    <row r="730" ht="12">
      <c r="I730" s="11"/>
    </row>
    <row r="731" ht="12">
      <c r="I731" s="11"/>
    </row>
    <row r="732" ht="12">
      <c r="I732" s="11"/>
    </row>
    <row r="733" ht="12">
      <c r="I733" s="11"/>
    </row>
    <row r="734" ht="12">
      <c r="I734" s="11"/>
    </row>
    <row r="735" ht="12">
      <c r="I735" s="11"/>
    </row>
    <row r="736" ht="12">
      <c r="I736" s="11"/>
    </row>
    <row r="737" ht="12">
      <c r="I737" s="11"/>
    </row>
    <row r="738" ht="12">
      <c r="I738" s="11"/>
    </row>
    <row r="739" ht="12">
      <c r="I739" s="11"/>
    </row>
    <row r="740" ht="12">
      <c r="I740" s="11"/>
    </row>
    <row r="741" ht="12">
      <c r="I741" s="11"/>
    </row>
    <row r="742" ht="12">
      <c r="I742" s="11"/>
    </row>
    <row r="743" ht="12">
      <c r="I743" s="11"/>
    </row>
    <row r="744" ht="12">
      <c r="I744" s="11"/>
    </row>
    <row r="745" ht="12">
      <c r="I745" s="11"/>
    </row>
    <row r="746" ht="12">
      <c r="I746" s="11"/>
    </row>
    <row r="747" ht="12">
      <c r="I747" s="11"/>
    </row>
    <row r="748" ht="12">
      <c r="I748" s="11"/>
    </row>
    <row r="749" ht="12">
      <c r="I749" s="11"/>
    </row>
    <row r="750" ht="12">
      <c r="I750" s="11"/>
    </row>
    <row r="751" ht="12">
      <c r="I751" s="11"/>
    </row>
    <row r="752" ht="12">
      <c r="I752" s="11"/>
    </row>
    <row r="753" ht="12">
      <c r="I753" s="11"/>
    </row>
    <row r="754" ht="12">
      <c r="I754" s="11"/>
    </row>
    <row r="755" ht="12">
      <c r="I755" s="11"/>
    </row>
    <row r="756" ht="12">
      <c r="I756" s="11"/>
    </row>
    <row r="757" ht="12">
      <c r="I757" s="11"/>
    </row>
    <row r="758" ht="12">
      <c r="I758" s="11"/>
    </row>
    <row r="759" ht="12">
      <c r="I759" s="11"/>
    </row>
    <row r="760" ht="12">
      <c r="I760" s="11"/>
    </row>
    <row r="761" ht="12">
      <c r="I761" s="11"/>
    </row>
    <row r="762" ht="12">
      <c r="I762" s="11"/>
    </row>
    <row r="763" ht="12">
      <c r="I763" s="11"/>
    </row>
    <row r="764" ht="12">
      <c r="I764" s="11"/>
    </row>
    <row r="765" ht="12">
      <c r="I765" s="11"/>
    </row>
    <row r="766" ht="12">
      <c r="I766" s="11"/>
    </row>
    <row r="767" ht="12">
      <c r="I767" s="11"/>
    </row>
    <row r="768" ht="12">
      <c r="I768" s="11"/>
    </row>
    <row r="769" ht="12">
      <c r="I769" s="11"/>
    </row>
    <row r="770" ht="12">
      <c r="I770" s="11"/>
    </row>
    <row r="771" ht="12">
      <c r="I771" s="11"/>
    </row>
    <row r="772" ht="12">
      <c r="I772" s="11"/>
    </row>
    <row r="773" ht="12">
      <c r="I773" s="11"/>
    </row>
    <row r="774" ht="12">
      <c r="I774" s="11"/>
    </row>
    <row r="775" ht="12">
      <c r="I775" s="11"/>
    </row>
    <row r="776" ht="12">
      <c r="I776" s="11"/>
    </row>
    <row r="777" ht="12">
      <c r="I777" s="11"/>
    </row>
    <row r="778" ht="12">
      <c r="I778" s="11"/>
    </row>
    <row r="779" ht="12">
      <c r="I779" s="11"/>
    </row>
    <row r="780" ht="12">
      <c r="I780" s="11"/>
    </row>
    <row r="781" ht="12">
      <c r="I781" s="11"/>
    </row>
    <row r="782" ht="12">
      <c r="I782" s="11"/>
    </row>
    <row r="783" ht="12">
      <c r="I783" s="11"/>
    </row>
    <row r="784" ht="12">
      <c r="I784" s="11"/>
    </row>
    <row r="785" ht="12">
      <c r="I785" s="11"/>
    </row>
    <row r="786" ht="12">
      <c r="I786" s="11"/>
    </row>
    <row r="787" ht="12">
      <c r="I787" s="11"/>
    </row>
    <row r="788" ht="12">
      <c r="I788" s="11"/>
    </row>
    <row r="789" ht="12">
      <c r="I789" s="11"/>
    </row>
    <row r="790" ht="12">
      <c r="I790" s="11"/>
    </row>
    <row r="791" ht="12">
      <c r="I791" s="11"/>
    </row>
    <row r="792" ht="12">
      <c r="I792" s="11"/>
    </row>
    <row r="793" ht="12">
      <c r="I793" s="11"/>
    </row>
    <row r="794" ht="12">
      <c r="I794" s="11"/>
    </row>
    <row r="795" ht="12">
      <c r="I795" s="11"/>
    </row>
    <row r="796" ht="12">
      <c r="I796" s="11"/>
    </row>
    <row r="797" ht="12">
      <c r="I797" s="11"/>
    </row>
    <row r="798" ht="12">
      <c r="I798" s="11"/>
    </row>
    <row r="799" ht="12">
      <c r="I799" s="11"/>
    </row>
    <row r="800" ht="12">
      <c r="I800" s="11"/>
    </row>
    <row r="801" ht="12">
      <c r="I801" s="11"/>
    </row>
    <row r="802" ht="12">
      <c r="I802" s="11"/>
    </row>
    <row r="803" ht="12">
      <c r="I803" s="11"/>
    </row>
    <row r="804" ht="12">
      <c r="I804" s="11"/>
    </row>
    <row r="805" ht="12">
      <c r="I805" s="11"/>
    </row>
    <row r="806" ht="12">
      <c r="I806" s="11"/>
    </row>
    <row r="807" ht="12">
      <c r="I807" s="11"/>
    </row>
    <row r="808" ht="12">
      <c r="I808" s="11"/>
    </row>
    <row r="809" ht="12">
      <c r="I809" s="11"/>
    </row>
    <row r="810" ht="12">
      <c r="I810" s="11"/>
    </row>
    <row r="811" ht="12">
      <c r="I811" s="11"/>
    </row>
    <row r="812" ht="12">
      <c r="I812" s="11"/>
    </row>
    <row r="813" ht="12">
      <c r="I813" s="11"/>
    </row>
    <row r="814" ht="12">
      <c r="I814" s="11"/>
    </row>
    <row r="815" ht="12">
      <c r="I815" s="11"/>
    </row>
    <row r="816" ht="12">
      <c r="I816" s="11"/>
    </row>
    <row r="817" ht="12">
      <c r="I817" s="11"/>
    </row>
    <row r="818" ht="12">
      <c r="I818" s="11"/>
    </row>
    <row r="819" ht="12">
      <c r="I819" s="11"/>
    </row>
    <row r="820" ht="12">
      <c r="I820" s="11"/>
    </row>
    <row r="821" ht="12">
      <c r="I821" s="11"/>
    </row>
    <row r="822" ht="12">
      <c r="I822" s="11"/>
    </row>
    <row r="823" ht="12">
      <c r="I823" s="11"/>
    </row>
    <row r="824" ht="12">
      <c r="I824" s="11"/>
    </row>
    <row r="825" ht="12">
      <c r="I825" s="11"/>
    </row>
    <row r="826" ht="12">
      <c r="I826" s="11"/>
    </row>
    <row r="827" ht="12">
      <c r="I827" s="11"/>
    </row>
    <row r="828" ht="12">
      <c r="I828" s="11"/>
    </row>
    <row r="829" ht="12">
      <c r="I829" s="11"/>
    </row>
    <row r="830" ht="12">
      <c r="I830" s="11"/>
    </row>
    <row r="831" ht="12">
      <c r="I831" s="11"/>
    </row>
    <row r="832" ht="12">
      <c r="I832" s="11"/>
    </row>
    <row r="833" ht="12">
      <c r="I833" s="11"/>
    </row>
    <row r="834" ht="12">
      <c r="I834" s="11"/>
    </row>
    <row r="835" ht="12">
      <c r="I835" s="11"/>
    </row>
    <row r="836" ht="12">
      <c r="I836" s="11"/>
    </row>
    <row r="837" ht="12">
      <c r="I837" s="11"/>
    </row>
    <row r="838" ht="12">
      <c r="I838" s="11"/>
    </row>
    <row r="839" ht="12">
      <c r="I839" s="11"/>
    </row>
    <row r="840" ht="12">
      <c r="I840" s="11"/>
    </row>
    <row r="841" ht="12">
      <c r="I841" s="11"/>
    </row>
    <row r="842" ht="12">
      <c r="I842" s="11"/>
    </row>
    <row r="843" ht="12">
      <c r="I843" s="11"/>
    </row>
    <row r="844" ht="12">
      <c r="I844" s="11"/>
    </row>
    <row r="845" ht="12">
      <c r="I845" s="11"/>
    </row>
    <row r="846" ht="12">
      <c r="I846" s="11"/>
    </row>
    <row r="847" ht="12">
      <c r="I847" s="11"/>
    </row>
    <row r="848" ht="12">
      <c r="I848" s="11"/>
    </row>
    <row r="849" ht="12">
      <c r="I849" s="11"/>
    </row>
    <row r="850" ht="12">
      <c r="I850" s="11"/>
    </row>
    <row r="851" ht="12">
      <c r="I851" s="11"/>
    </row>
    <row r="852" ht="12">
      <c r="I852" s="11"/>
    </row>
    <row r="853" ht="12">
      <c r="I853" s="11"/>
    </row>
    <row r="854" ht="12">
      <c r="I854" s="11"/>
    </row>
    <row r="855" ht="12">
      <c r="I855" s="11"/>
    </row>
    <row r="856" ht="12">
      <c r="I856" s="11"/>
    </row>
    <row r="857" ht="12">
      <c r="I857" s="11"/>
    </row>
    <row r="858" ht="12">
      <c r="I858" s="11"/>
    </row>
    <row r="859" ht="12">
      <c r="I859" s="11"/>
    </row>
    <row r="860" ht="12">
      <c r="I860" s="11"/>
    </row>
    <row r="861" ht="12">
      <c r="I861" s="11"/>
    </row>
    <row r="862" ht="12">
      <c r="I862" s="11"/>
    </row>
    <row r="863" ht="12">
      <c r="I863" s="11"/>
    </row>
    <row r="864" ht="12">
      <c r="I864" s="11"/>
    </row>
  </sheetData>
  <sheetProtection/>
  <mergeCells count="389">
    <mergeCell ref="M76:M78"/>
    <mergeCell ref="M61:M63"/>
    <mergeCell ref="M58:M60"/>
    <mergeCell ref="M55:M57"/>
    <mergeCell ref="M52:M54"/>
    <mergeCell ref="L209:L210"/>
    <mergeCell ref="L70:L72"/>
    <mergeCell ref="L73:L75"/>
    <mergeCell ref="M205:M206"/>
    <mergeCell ref="B76:B78"/>
    <mergeCell ref="A76:A78"/>
    <mergeCell ref="L52:L54"/>
    <mergeCell ref="L55:L57"/>
    <mergeCell ref="L58:L60"/>
    <mergeCell ref="L61:L63"/>
    <mergeCell ref="L64:L66"/>
    <mergeCell ref="L67:L69"/>
    <mergeCell ref="B58:B60"/>
    <mergeCell ref="A58:A60"/>
    <mergeCell ref="B61:B63"/>
    <mergeCell ref="A61:A63"/>
    <mergeCell ref="B64:B66"/>
    <mergeCell ref="A64:A66"/>
    <mergeCell ref="M221:M222"/>
    <mergeCell ref="M223:M224"/>
    <mergeCell ref="A221:A222"/>
    <mergeCell ref="B223:B224"/>
    <mergeCell ref="M207:M208"/>
    <mergeCell ref="L215:L216"/>
    <mergeCell ref="M225:M226"/>
    <mergeCell ref="E221:K222"/>
    <mergeCell ref="E223:K224"/>
    <mergeCell ref="E225:K226"/>
    <mergeCell ref="L221:L222"/>
    <mergeCell ref="L223:L224"/>
    <mergeCell ref="B225:B226"/>
    <mergeCell ref="A223:A224"/>
    <mergeCell ref="A225:A226"/>
    <mergeCell ref="B209:B210"/>
    <mergeCell ref="A209:A210"/>
    <mergeCell ref="L76:L78"/>
    <mergeCell ref="B207:B208"/>
    <mergeCell ref="L207:L208"/>
    <mergeCell ref="A215:A216"/>
    <mergeCell ref="B215:B216"/>
    <mergeCell ref="J1:M1"/>
    <mergeCell ref="A227:A230"/>
    <mergeCell ref="B227:B230"/>
    <mergeCell ref="L227:L230"/>
    <mergeCell ref="M227:M230"/>
    <mergeCell ref="L219:L220"/>
    <mergeCell ref="M219:M220"/>
    <mergeCell ref="L225:L226"/>
    <mergeCell ref="B221:B222"/>
    <mergeCell ref="A207:A208"/>
    <mergeCell ref="A231:A235"/>
    <mergeCell ref="B231:B235"/>
    <mergeCell ref="L231:L235"/>
    <mergeCell ref="M231:M235"/>
    <mergeCell ref="A217:A218"/>
    <mergeCell ref="B217:B218"/>
    <mergeCell ref="L217:L218"/>
    <mergeCell ref="M217:M218"/>
    <mergeCell ref="A219:A220"/>
    <mergeCell ref="B219:B220"/>
    <mergeCell ref="M215:M216"/>
    <mergeCell ref="A211:A212"/>
    <mergeCell ref="B211:B212"/>
    <mergeCell ref="A203:A204"/>
    <mergeCell ref="B203:B204"/>
    <mergeCell ref="L203:L204"/>
    <mergeCell ref="M203:M204"/>
    <mergeCell ref="A205:A206"/>
    <mergeCell ref="B205:B206"/>
    <mergeCell ref="L205:L206"/>
    <mergeCell ref="L211:L212"/>
    <mergeCell ref="M211:M212"/>
    <mergeCell ref="A213:A214"/>
    <mergeCell ref="B213:B214"/>
    <mergeCell ref="L213:L214"/>
    <mergeCell ref="M213:M214"/>
    <mergeCell ref="A199:A200"/>
    <mergeCell ref="B199:B200"/>
    <mergeCell ref="E199:K200"/>
    <mergeCell ref="L199:L200"/>
    <mergeCell ref="M199:M200"/>
    <mergeCell ref="A201:A202"/>
    <mergeCell ref="B201:B202"/>
    <mergeCell ref="E201:K202"/>
    <mergeCell ref="L201:L202"/>
    <mergeCell ref="M201:M202"/>
    <mergeCell ref="A195:A196"/>
    <mergeCell ref="B195:B196"/>
    <mergeCell ref="E195:K196"/>
    <mergeCell ref="L195:L196"/>
    <mergeCell ref="M195:M196"/>
    <mergeCell ref="A197:A198"/>
    <mergeCell ref="B197:B198"/>
    <mergeCell ref="E197:K198"/>
    <mergeCell ref="L197:L198"/>
    <mergeCell ref="M197:M198"/>
    <mergeCell ref="A181:A182"/>
    <mergeCell ref="B181:B182"/>
    <mergeCell ref="E181:K182"/>
    <mergeCell ref="L181:L182"/>
    <mergeCell ref="M181:M182"/>
    <mergeCell ref="A183:A185"/>
    <mergeCell ref="B183:B185"/>
    <mergeCell ref="L183:L185"/>
    <mergeCell ref="M183:M185"/>
    <mergeCell ref="A175:A177"/>
    <mergeCell ref="B175:B177"/>
    <mergeCell ref="L175:L177"/>
    <mergeCell ref="M175:M177"/>
    <mergeCell ref="A178:A180"/>
    <mergeCell ref="B178:B180"/>
    <mergeCell ref="E178:K180"/>
    <mergeCell ref="L178:L180"/>
    <mergeCell ref="M178:M180"/>
    <mergeCell ref="A171:A173"/>
    <mergeCell ref="B171:B173"/>
    <mergeCell ref="E171:K173"/>
    <mergeCell ref="L171:L173"/>
    <mergeCell ref="M171:M173"/>
    <mergeCell ref="A174:M174"/>
    <mergeCell ref="A165:A167"/>
    <mergeCell ref="B165:B167"/>
    <mergeCell ref="E165:K167"/>
    <mergeCell ref="L165:L167"/>
    <mergeCell ref="M165:M167"/>
    <mergeCell ref="A168:A170"/>
    <mergeCell ref="B168:B170"/>
    <mergeCell ref="E168:K170"/>
    <mergeCell ref="L168:L170"/>
    <mergeCell ref="M168:M170"/>
    <mergeCell ref="A159:A161"/>
    <mergeCell ref="B159:B161"/>
    <mergeCell ref="E159:K161"/>
    <mergeCell ref="L159:L161"/>
    <mergeCell ref="M159:M161"/>
    <mergeCell ref="A162:A164"/>
    <mergeCell ref="B162:B164"/>
    <mergeCell ref="E162:K164"/>
    <mergeCell ref="L162:L164"/>
    <mergeCell ref="M162:M164"/>
    <mergeCell ref="A153:A155"/>
    <mergeCell ref="B153:B155"/>
    <mergeCell ref="E153:K155"/>
    <mergeCell ref="L153:L155"/>
    <mergeCell ref="M153:M155"/>
    <mergeCell ref="A156:A158"/>
    <mergeCell ref="B156:B158"/>
    <mergeCell ref="E156:K158"/>
    <mergeCell ref="L156:L158"/>
    <mergeCell ref="M156:M158"/>
    <mergeCell ref="A147:A149"/>
    <mergeCell ref="B147:B149"/>
    <mergeCell ref="E147:K149"/>
    <mergeCell ref="L147:L149"/>
    <mergeCell ref="M147:M149"/>
    <mergeCell ref="A150:A152"/>
    <mergeCell ref="B150:B152"/>
    <mergeCell ref="E150:K152"/>
    <mergeCell ref="L150:L152"/>
    <mergeCell ref="M150:M152"/>
    <mergeCell ref="A141:A143"/>
    <mergeCell ref="B141:B143"/>
    <mergeCell ref="E141:K143"/>
    <mergeCell ref="L141:L143"/>
    <mergeCell ref="M141:M143"/>
    <mergeCell ref="A144:A146"/>
    <mergeCell ref="B144:B146"/>
    <mergeCell ref="E144:K146"/>
    <mergeCell ref="L144:L146"/>
    <mergeCell ref="M144:M146"/>
    <mergeCell ref="A137:A139"/>
    <mergeCell ref="B137:B139"/>
    <mergeCell ref="E137:K139"/>
    <mergeCell ref="L137:L139"/>
    <mergeCell ref="M137:M139"/>
    <mergeCell ref="A140:M140"/>
    <mergeCell ref="A131:A133"/>
    <mergeCell ref="B131:B133"/>
    <mergeCell ref="E131:K133"/>
    <mergeCell ref="L131:L133"/>
    <mergeCell ref="M131:M133"/>
    <mergeCell ref="A134:A136"/>
    <mergeCell ref="B134:B136"/>
    <mergeCell ref="E134:K136"/>
    <mergeCell ref="L134:L136"/>
    <mergeCell ref="M134:M136"/>
    <mergeCell ref="A125:A127"/>
    <mergeCell ref="B125:B127"/>
    <mergeCell ref="E125:K127"/>
    <mergeCell ref="L125:L127"/>
    <mergeCell ref="M125:M127"/>
    <mergeCell ref="A128:A130"/>
    <mergeCell ref="B128:B130"/>
    <mergeCell ref="E128:K130"/>
    <mergeCell ref="L128:L130"/>
    <mergeCell ref="M128:M130"/>
    <mergeCell ref="A119:A121"/>
    <mergeCell ref="B119:B121"/>
    <mergeCell ref="E119:K121"/>
    <mergeCell ref="L119:L121"/>
    <mergeCell ref="M119:M121"/>
    <mergeCell ref="A122:A124"/>
    <mergeCell ref="B122:B124"/>
    <mergeCell ref="E122:K124"/>
    <mergeCell ref="L122:L124"/>
    <mergeCell ref="M122:M124"/>
    <mergeCell ref="A113:A115"/>
    <mergeCell ref="B113:B115"/>
    <mergeCell ref="E113:K115"/>
    <mergeCell ref="L113:L115"/>
    <mergeCell ref="M113:M115"/>
    <mergeCell ref="A116:A118"/>
    <mergeCell ref="B116:B118"/>
    <mergeCell ref="E116:K118"/>
    <mergeCell ref="L116:L118"/>
    <mergeCell ref="M116:M118"/>
    <mergeCell ref="A107:A109"/>
    <mergeCell ref="B107:B109"/>
    <mergeCell ref="E107:K109"/>
    <mergeCell ref="L107:L109"/>
    <mergeCell ref="M107:M109"/>
    <mergeCell ref="A110:A112"/>
    <mergeCell ref="B110:B112"/>
    <mergeCell ref="E110:K112"/>
    <mergeCell ref="L110:L112"/>
    <mergeCell ref="M110:M112"/>
    <mergeCell ref="A100:A102"/>
    <mergeCell ref="B100:B102"/>
    <mergeCell ref="L100:L102"/>
    <mergeCell ref="M100:M102"/>
    <mergeCell ref="A103:M103"/>
    <mergeCell ref="A104:A106"/>
    <mergeCell ref="B104:B106"/>
    <mergeCell ref="E104:K106"/>
    <mergeCell ref="L104:L106"/>
    <mergeCell ref="M104:M106"/>
    <mergeCell ref="A94:A96"/>
    <mergeCell ref="B94:B96"/>
    <mergeCell ref="E94:K96"/>
    <mergeCell ref="L94:L96"/>
    <mergeCell ref="M94:M96"/>
    <mergeCell ref="A97:A99"/>
    <mergeCell ref="B97:B99"/>
    <mergeCell ref="E97:K99"/>
    <mergeCell ref="L97:L99"/>
    <mergeCell ref="M97:M99"/>
    <mergeCell ref="A88:A90"/>
    <mergeCell ref="B88:B90"/>
    <mergeCell ref="E88:K90"/>
    <mergeCell ref="L88:L90"/>
    <mergeCell ref="M88:M90"/>
    <mergeCell ref="A91:A93"/>
    <mergeCell ref="B91:B93"/>
    <mergeCell ref="E91:K93"/>
    <mergeCell ref="L91:L93"/>
    <mergeCell ref="M91:M93"/>
    <mergeCell ref="A84:A85"/>
    <mergeCell ref="B84:B85"/>
    <mergeCell ref="L84:L85"/>
    <mergeCell ref="M84:M85"/>
    <mergeCell ref="A86:A87"/>
    <mergeCell ref="B86:B87"/>
    <mergeCell ref="E86:K87"/>
    <mergeCell ref="L86:L87"/>
    <mergeCell ref="M86:M87"/>
    <mergeCell ref="A79:A81"/>
    <mergeCell ref="B79:B81"/>
    <mergeCell ref="L79:L81"/>
    <mergeCell ref="M79:M81"/>
    <mergeCell ref="A82:A83"/>
    <mergeCell ref="B82:B83"/>
    <mergeCell ref="L82:L83"/>
    <mergeCell ref="M82:M83"/>
    <mergeCell ref="E81:K81"/>
    <mergeCell ref="B67:B69"/>
    <mergeCell ref="A67:A69"/>
    <mergeCell ref="M67:M69"/>
    <mergeCell ref="M70:M72"/>
    <mergeCell ref="M73:M75"/>
    <mergeCell ref="M64:M66"/>
    <mergeCell ref="B73:B75"/>
    <mergeCell ref="A73:A75"/>
    <mergeCell ref="B70:B72"/>
    <mergeCell ref="A70:A72"/>
    <mergeCell ref="B55:B57"/>
    <mergeCell ref="A55:A57"/>
    <mergeCell ref="A49:A51"/>
    <mergeCell ref="B49:B51"/>
    <mergeCell ref="L49:L51"/>
    <mergeCell ref="M49:M51"/>
    <mergeCell ref="B52:B54"/>
    <mergeCell ref="A52:A54"/>
    <mergeCell ref="A41:A44"/>
    <mergeCell ref="B41:B44"/>
    <mergeCell ref="L41:L44"/>
    <mergeCell ref="M41:M44"/>
    <mergeCell ref="A45:M45"/>
    <mergeCell ref="A46:A48"/>
    <mergeCell ref="B46:B48"/>
    <mergeCell ref="L46:L48"/>
    <mergeCell ref="M46:M48"/>
    <mergeCell ref="A37:A38"/>
    <mergeCell ref="B37:B38"/>
    <mergeCell ref="E37:K38"/>
    <mergeCell ref="L37:L38"/>
    <mergeCell ref="M37:M38"/>
    <mergeCell ref="A39:A40"/>
    <mergeCell ref="B39:B40"/>
    <mergeCell ref="E39:K39"/>
    <mergeCell ref="L39:L40"/>
    <mergeCell ref="M39:M40"/>
    <mergeCell ref="M33:M34"/>
    <mergeCell ref="A35:A36"/>
    <mergeCell ref="B35:B36"/>
    <mergeCell ref="H35:K36"/>
    <mergeCell ref="L35:L36"/>
    <mergeCell ref="M35:M36"/>
    <mergeCell ref="L29:L30"/>
    <mergeCell ref="A31:A32"/>
    <mergeCell ref="B31:B32"/>
    <mergeCell ref="L31:L32"/>
    <mergeCell ref="A33:A34"/>
    <mergeCell ref="B33:B34"/>
    <mergeCell ref="H33:K34"/>
    <mergeCell ref="L33:L34"/>
    <mergeCell ref="A25:A26"/>
    <mergeCell ref="B25:B26"/>
    <mergeCell ref="L25:L26"/>
    <mergeCell ref="M25:M26"/>
    <mergeCell ref="A27:A28"/>
    <mergeCell ref="B27:B28"/>
    <mergeCell ref="L27:L28"/>
    <mergeCell ref="M27:M30"/>
    <mergeCell ref="A29:A30"/>
    <mergeCell ref="B29:B30"/>
    <mergeCell ref="A19:A21"/>
    <mergeCell ref="B19:B21"/>
    <mergeCell ref="L19:L21"/>
    <mergeCell ref="M19:M21"/>
    <mergeCell ref="A22:A24"/>
    <mergeCell ref="B22:B24"/>
    <mergeCell ref="L22:L24"/>
    <mergeCell ref="M22:M24"/>
    <mergeCell ref="A16:A18"/>
    <mergeCell ref="B16:B18"/>
    <mergeCell ref="C16:C18"/>
    <mergeCell ref="L16:L18"/>
    <mergeCell ref="M16:M18"/>
    <mergeCell ref="C9:C10"/>
    <mergeCell ref="D9:D10"/>
    <mergeCell ref="E9:E10"/>
    <mergeCell ref="F9:F10"/>
    <mergeCell ref="A12:M12"/>
    <mergeCell ref="J6:M6"/>
    <mergeCell ref="J7:M7"/>
    <mergeCell ref="G9:K9"/>
    <mergeCell ref="L9:L10"/>
    <mergeCell ref="M9:M10"/>
    <mergeCell ref="A8:M8"/>
    <mergeCell ref="B9:B10"/>
    <mergeCell ref="A13:A15"/>
    <mergeCell ref="B13:B15"/>
    <mergeCell ref="C13:C15"/>
    <mergeCell ref="L13:L15"/>
    <mergeCell ref="M13:M15"/>
    <mergeCell ref="A9:A10"/>
    <mergeCell ref="J3:M3"/>
    <mergeCell ref="J4:M4"/>
    <mergeCell ref="J5:M5"/>
    <mergeCell ref="A189:A191"/>
    <mergeCell ref="B192:B194"/>
    <mergeCell ref="A192:A194"/>
    <mergeCell ref="E189:K191"/>
    <mergeCell ref="E192:K194"/>
    <mergeCell ref="B186:B188"/>
    <mergeCell ref="A186:A188"/>
    <mergeCell ref="B189:B191"/>
    <mergeCell ref="L186:L188"/>
    <mergeCell ref="E186:K188"/>
    <mergeCell ref="L189:L191"/>
    <mergeCell ref="L192:L194"/>
    <mergeCell ref="M186:M188"/>
    <mergeCell ref="M189:M191"/>
    <mergeCell ref="M192:M194"/>
  </mergeCells>
  <printOptions/>
  <pageMargins left="0" right="0.03937007874015748" top="0.35433070866141736" bottom="0.31496062992125984" header="0.2362204724409449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Воронова Л.Н.</cp:lastModifiedBy>
  <cp:lastPrinted>2020-02-20T12:29:56Z</cp:lastPrinted>
  <dcterms:created xsi:type="dcterms:W3CDTF">1996-10-08T23:32:33Z</dcterms:created>
  <dcterms:modified xsi:type="dcterms:W3CDTF">2020-02-25T08:58:03Z</dcterms:modified>
  <cp:category/>
  <cp:version/>
  <cp:contentType/>
  <cp:contentStatus/>
</cp:coreProperties>
</file>