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0" windowWidth="9720" windowHeight="4740" activeTab="0"/>
  </bookViews>
  <sheets>
    <sheet name="Лист3" sheetId="1" r:id="rId1"/>
  </sheets>
  <definedNames>
    <definedName name="_xlnm.Print_Area" localSheetId="0">'Лист3'!$A$2:$O$88</definedName>
  </definedNames>
  <calcPr fullCalcOnLoad="1"/>
</workbook>
</file>

<file path=xl/sharedStrings.xml><?xml version="1.0" encoding="utf-8"?>
<sst xmlns="http://schemas.openxmlformats.org/spreadsheetml/2006/main" count="360" uniqueCount="77">
  <si>
    <t>№</t>
  </si>
  <si>
    <t>Объём финансирования по годам (тыс.руб.)</t>
  </si>
  <si>
    <t>Ответственный за выполнение мероприятия подпрограммы</t>
  </si>
  <si>
    <t>ИТОГО:</t>
  </si>
  <si>
    <t>2014 -2018 гг.</t>
  </si>
  <si>
    <t>Средства бюджета городского округа Домодедово</t>
  </si>
  <si>
    <t xml:space="preserve">ИТОГО </t>
  </si>
  <si>
    <t>Всего (тыс.руб)</t>
  </si>
  <si>
    <t>Источники финансиро-вания</t>
  </si>
  <si>
    <t>Срок исполне-ния мероприятия</t>
  </si>
  <si>
    <t>Средства бюджета Московской области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</si>
  <si>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</si>
  <si>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</si>
  <si>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2023 г.</t>
  </si>
  <si>
    <t>2024 г.</t>
  </si>
  <si>
    <t xml:space="preserve">Мероприятие Подпрограммы </t>
  </si>
  <si>
    <t>Итого</t>
  </si>
  <si>
    <t xml:space="preserve">Средства бюджета городского округа </t>
  </si>
  <si>
    <t>2.1</t>
  </si>
  <si>
    <t>2.1.1</t>
  </si>
  <si>
    <t>2.1.2</t>
  </si>
  <si>
    <t>2.2.</t>
  </si>
  <si>
    <t>2.2.1.</t>
  </si>
  <si>
    <t>2.2.3</t>
  </si>
  <si>
    <t>2.2.6.</t>
  </si>
  <si>
    <t>2.2.7.</t>
  </si>
  <si>
    <t>Муниципальное бюджетное учреждение «Комбинат благоустройства», Служба дорожного хозяйства и транспорта</t>
  </si>
  <si>
    <t>Служба дорожного хозяйства и транспорта, Муниципальное казенное учреждение "Управление капитального строительства", Муниципальное бюджетное учреждение «Комбинат благоустройства»</t>
  </si>
  <si>
    <t xml:space="preserve"> </t>
  </si>
  <si>
    <t>2025 г.</t>
  </si>
  <si>
    <t>2026 г.</t>
  </si>
  <si>
    <t>2027 г.</t>
  </si>
  <si>
    <t>2.2.51</t>
  </si>
  <si>
    <t>2023 -2027 гг.</t>
  </si>
  <si>
    <t>2.2.4</t>
  </si>
  <si>
    <t>2.2.5</t>
  </si>
  <si>
    <t>2.2.8</t>
  </si>
  <si>
    <t>2.2.9.</t>
  </si>
  <si>
    <t>2.2.10.</t>
  </si>
  <si>
    <t>х</t>
  </si>
  <si>
    <t xml:space="preserve">Всего </t>
  </si>
  <si>
    <t>Итого 2023</t>
  </si>
  <si>
    <t>В том числе по кварталам</t>
  </si>
  <si>
    <t>I</t>
  </si>
  <si>
    <t>II</t>
  </si>
  <si>
    <t>III</t>
  </si>
  <si>
    <t>IV</t>
  </si>
  <si>
    <t xml:space="preserve">Объемы ввода в эксплуатацию после строительства и реконструкции автомобильных дорог общего пользования местного значения, км </t>
  </si>
  <si>
    <t xml:space="preserve">Площадь отремонтированных (капитально отремонтированных) автомобильных дорог местного значения, примыкающих к территориям садоводческих и огороднических некоммерческих товариществ, тыс. м2 </t>
  </si>
  <si>
    <t>Площадь отремонтированных (капитально отремонтированных) автомобильных дорог общего пользования местного значения, тыс.м2</t>
  </si>
  <si>
    <t xml:space="preserve">Площадь отремонтированных (капитально отремонтированных) автомобильных дорог к сельским населенным пунктам тыс. м2 </t>
  </si>
  <si>
    <t xml:space="preserve">Создание парковочного пространства на улично-дорожной сети, шт. </t>
  </si>
  <si>
    <t>8. Подпрограмма II. «Дороги Подмосковья»</t>
  </si>
  <si>
    <t>8.1.  Перечень мероприятий подпрограммы II «Дороги Подмосковья»</t>
  </si>
  <si>
    <t>Обеспечение выполнения работ в рамках содержания муниципальных дорог и тротуаров в соответствии с заключенными муниципальными контрактами (%).</t>
  </si>
  <si>
    <t>Установка знаков, ИДН, металлического барьерного ограждения (%).</t>
  </si>
  <si>
    <t>Объем обустроенных подъездных и внутриквартальных дорог в границах земельных участков, выделенных многодетным семьям для индивидуального жилищного строительства (км).</t>
  </si>
  <si>
    <t>Итого по подпрограмме II</t>
  </si>
  <si>
    <t>Разработка, корректировка проектов планировки территорий под строительство муниципальных дорог (%)</t>
  </si>
  <si>
    <t>Муниципальное казенное учреждение "Управление капитального строительства", Управление строительства и городской инфраструктуры</t>
  </si>
  <si>
    <t>»</t>
  </si>
  <si>
    <t>Приложение №1</t>
  </si>
  <si>
    <r>
      <t xml:space="preserve">Основное мероприятие 02. </t>
    </r>
    <r>
      <rPr>
        <sz val="9"/>
        <color indexed="8"/>
        <rFont val="Times New Roman"/>
        <family val="1"/>
      </rPr>
      <t>Строительство и реконструкция автомобильных дорог местного значения</t>
    </r>
  </si>
  <si>
    <r>
      <t xml:space="preserve">Мероприятие 02.01. </t>
    </r>
    <r>
      <rPr>
        <sz val="9"/>
        <color indexed="8"/>
        <rFont val="Times New Roman"/>
        <family val="1"/>
      </rPr>
      <t>Строительство (реконструкция) объектов дорожного хозяйства местного значения</t>
    </r>
  </si>
  <si>
    <r>
      <t xml:space="preserve">Мероприятие 02.02 </t>
    </r>
    <r>
      <rPr>
        <sz val="9"/>
        <color indexed="8"/>
        <rFont val="Times New Roman"/>
        <family val="1"/>
      </rPr>
      <t>Финансирование работ по строительству (реконструкции) объектов дорожного хозяйства местного значения за счет средств местного бюджета</t>
    </r>
  </si>
  <si>
    <r>
      <t xml:space="preserve">Основное мероприятие 04.
</t>
    </r>
    <r>
      <rPr>
        <sz val="9"/>
        <color indexed="8"/>
        <rFont val="Times New Roman"/>
        <family val="1"/>
      </rPr>
      <t>Ремонт, капитальный ремонт сети автомобильных дорог, мостов и путепроводов местного значения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</si>
  <si>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04.01.
</t>
    </r>
    <r>
      <rPr>
        <sz val="9"/>
        <color indexed="8"/>
        <rFont val="Times New Roman"/>
        <family val="1"/>
      </rPr>
      <t>Капитальный ремонт и ремонт автомобильных дорог общего пользования местного значения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</si>
  <si>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04.02. </t>
    </r>
    <r>
      <rPr>
        <sz val="9"/>
        <color indexed="8"/>
        <rFont val="Times New Roman"/>
        <family val="1"/>
      </rPr>
      <t>Капитальный ремонт и ремонт автомобильных дорог, примыкающих к территориям садоводческих и огороднических некоммерческих товариществ</t>
    </r>
  </si>
  <si>
    <r>
      <t xml:space="preserve">Мероприятие 04.03 </t>
    </r>
    <r>
      <rPr>
        <sz val="9"/>
        <color indexed="8"/>
        <rFont val="Times New Roman"/>
        <family val="1"/>
      </rPr>
  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  </r>
  </si>
  <si>
    <r>
      <t xml:space="preserve">Мероприятие 04.04 </t>
    </r>
    <r>
      <rPr>
        <sz val="9"/>
        <color indexed="8"/>
        <rFont val="Times New Roman"/>
        <family val="1"/>
      </rPr>
      <t>Капитальный ремонт автомобильных дорог к сельским населенным пунктам</t>
    </r>
  </si>
  <si>
    <r>
      <t xml:space="preserve">Мероприятие 04.05.
</t>
    </r>
    <r>
      <rPr>
        <sz val="9"/>
        <color indexed="8"/>
        <rFont val="Times New Roman"/>
        <family val="1"/>
      </rPr>
      <t xml:space="preserve">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 за счет средств местного бюджета
</t>
    </r>
  </si>
  <si>
    <r>
      <t xml:space="preserve">Мероприятие 04.06 </t>
    </r>
    <r>
      <rPr>
        <sz val="9"/>
        <color indexed="8"/>
        <rFont val="Times New Roman"/>
        <family val="1"/>
      </rPr>
      <t>Финансирование работ по капитальному ремонту автомобильных дорог к сельским населенным пунктам за счет средств местного бюджета</t>
    </r>
  </si>
  <si>
    <r>
      <rPr>
        <b/>
        <sz val="9"/>
        <color indexed="8"/>
        <rFont val="Times New Roman"/>
        <family val="1"/>
      </rPr>
      <t>Мероприятие 04.07.</t>
    </r>
    <r>
      <rPr>
        <sz val="9"/>
        <color indexed="8"/>
        <rFont val="Times New Roman"/>
        <family val="1"/>
      </rPr>
      <t xml:space="preserve">
Создание и обеспечение функционирования парковок (парковочных мест)
</t>
    </r>
  </si>
  <si>
    <r>
      <t xml:space="preserve">Мероприятие 04.08.
</t>
    </r>
    <r>
      <rPr>
        <sz val="9"/>
        <color indexed="8"/>
        <rFont val="Times New Roman"/>
        <family val="1"/>
      </rPr>
      <t>Дорожная деятельность в отношении автомобильных дорог местного значения в границах городского округа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</si>
  <si>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04.09.
</t>
    </r>
    <r>
      <rPr>
        <sz val="9"/>
        <color indexed="8"/>
        <rFont val="Times New Roman"/>
        <family val="1"/>
      </rPr>
      <t>Мероприятия по обеспечению безопасности дорожного движения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</si>
  <si>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04.51. </t>
    </r>
    <r>
      <rPr>
        <sz val="9"/>
        <color indexed="8"/>
        <rFont val="Times New Roman"/>
        <family val="1"/>
      </rPr>
      <t>Устройство подъездных и внутриквартальных дорог в границах земельных участков, выделенных многодетным семьям для индивидуального жилищного строительства.</t>
    </r>
  </si>
  <si>
    <t xml:space="preserve">к постановлению Администрации городского округа Домодедово от 29.12.2023 № 8258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</si>
</sst>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 Cyr"/>
      <family val="0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4" fontId="52" fillId="0" borderId="11" xfId="0" applyNumberFormat="1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1" fontId="52" fillId="0" borderId="11" xfId="0" applyNumberFormat="1" applyFont="1" applyFill="1" applyBorder="1" applyAlignment="1">
      <alignment horizontal="center" vertical="top" wrapText="1"/>
    </xf>
    <xf numFmtId="1" fontId="46" fillId="0" borderId="12" xfId="0" applyNumberFormat="1" applyFont="1" applyFill="1" applyBorder="1" applyAlignment="1">
      <alignment horizontal="center" vertical="top" wrapText="1"/>
    </xf>
    <xf numFmtId="1" fontId="46" fillId="0" borderId="13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51" fillId="0" borderId="14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horizontal="center" vertical="top" wrapText="1"/>
    </xf>
    <xf numFmtId="193" fontId="52" fillId="0" borderId="11" xfId="0" applyNumberFormat="1" applyFont="1" applyFill="1" applyBorder="1" applyAlignment="1">
      <alignment horizontal="center" vertical="top" wrapText="1"/>
    </xf>
    <xf numFmtId="193" fontId="46" fillId="0" borderId="12" xfId="0" applyNumberFormat="1" applyFont="1" applyFill="1" applyBorder="1" applyAlignment="1">
      <alignment horizontal="center" vertical="top" wrapText="1"/>
    </xf>
    <xf numFmtId="193" fontId="46" fillId="0" borderId="13" xfId="0" applyNumberFormat="1" applyFont="1" applyFill="1" applyBorder="1" applyAlignment="1">
      <alignment horizontal="center" vertical="top" wrapText="1"/>
    </xf>
    <xf numFmtId="193" fontId="5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vertical="top" wrapText="1"/>
    </xf>
    <xf numFmtId="4" fontId="46" fillId="0" borderId="0" xfId="0" applyNumberFormat="1" applyFont="1" applyFill="1" applyAlignment="1">
      <alignment/>
    </xf>
    <xf numFmtId="0" fontId="51" fillId="0" borderId="17" xfId="0" applyFont="1" applyFill="1" applyBorder="1" applyAlignment="1">
      <alignment vertical="top" wrapText="1"/>
    </xf>
    <xf numFmtId="0" fontId="51" fillId="0" borderId="14" xfId="0" applyFont="1" applyFill="1" applyBorder="1" applyAlignment="1">
      <alignment horizontal="center" vertical="center" wrapText="1"/>
    </xf>
    <xf numFmtId="4" fontId="52" fillId="0" borderId="17" xfId="0" applyNumberFormat="1" applyFont="1" applyFill="1" applyBorder="1" applyAlignment="1">
      <alignment horizontal="center" vertical="top" wrapText="1"/>
    </xf>
    <xf numFmtId="0" fontId="46" fillId="0" borderId="18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/>
    </xf>
    <xf numFmtId="0" fontId="46" fillId="0" borderId="20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46" fillId="0" borderId="22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193" fontId="52" fillId="0" borderId="16" xfId="0" applyNumberFormat="1" applyFont="1" applyFill="1" applyBorder="1" applyAlignment="1">
      <alignment horizontal="center" vertical="center" wrapText="1"/>
    </xf>
    <xf numFmtId="3" fontId="52" fillId="0" borderId="16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vertical="top" wrapText="1"/>
    </xf>
    <xf numFmtId="194" fontId="52" fillId="0" borderId="11" xfId="0" applyNumberFormat="1" applyFont="1" applyFill="1" applyBorder="1" applyAlignment="1">
      <alignment horizontal="center" vertical="top" wrapText="1"/>
    </xf>
    <xf numFmtId="194" fontId="46" fillId="0" borderId="12" xfId="0" applyNumberFormat="1" applyFont="1" applyFill="1" applyBorder="1" applyAlignment="1">
      <alignment horizontal="center" vertical="top" wrapText="1"/>
    </xf>
    <xf numFmtId="194" fontId="46" fillId="0" borderId="13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top" wrapText="1"/>
    </xf>
    <xf numFmtId="2" fontId="52" fillId="0" borderId="11" xfId="0" applyNumberFormat="1" applyFont="1" applyFill="1" applyBorder="1" applyAlignment="1">
      <alignment horizontal="center" vertical="top" wrapText="1"/>
    </xf>
    <xf numFmtId="2" fontId="46" fillId="0" borderId="12" xfId="0" applyNumberFormat="1" applyFont="1" applyFill="1" applyBorder="1" applyAlignment="1">
      <alignment horizontal="center" vertical="top" wrapText="1"/>
    </xf>
    <xf numFmtId="2" fontId="46" fillId="0" borderId="13" xfId="0" applyNumberFormat="1" applyFont="1" applyFill="1" applyBorder="1" applyAlignment="1">
      <alignment horizontal="center" vertical="top" wrapText="1"/>
    </xf>
    <xf numFmtId="0" fontId="53" fillId="0" borderId="16" xfId="0" applyFont="1" applyFill="1" applyBorder="1" applyAlignment="1">
      <alignment vertical="top" wrapText="1"/>
    </xf>
    <xf numFmtId="49" fontId="51" fillId="0" borderId="14" xfId="0" applyNumberFormat="1" applyFont="1" applyFill="1" applyBorder="1" applyAlignment="1">
      <alignment vertical="top" wrapText="1"/>
    </xf>
    <xf numFmtId="49" fontId="51" fillId="0" borderId="15" xfId="0" applyNumberFormat="1" applyFont="1" applyFill="1" applyBorder="1" applyAlignment="1">
      <alignment vertical="top" wrapText="1"/>
    </xf>
    <xf numFmtId="0" fontId="46" fillId="0" borderId="15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justify" vertical="top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1" fillId="0" borderId="16" xfId="0" applyFont="1" applyFill="1" applyBorder="1" applyAlignment="1">
      <alignment vertical="top" wrapText="1"/>
    </xf>
    <xf numFmtId="49" fontId="51" fillId="0" borderId="14" xfId="0" applyNumberFormat="1" applyFont="1" applyFill="1" applyBorder="1" applyAlignment="1">
      <alignment vertical="top" wrapText="1"/>
    </xf>
    <xf numFmtId="4" fontId="52" fillId="0" borderId="12" xfId="0" applyNumberFormat="1" applyFont="1" applyFill="1" applyBorder="1" applyAlignment="1">
      <alignment horizontal="center" vertical="top" wrapText="1"/>
    </xf>
    <xf numFmtId="4" fontId="52" fillId="0" borderId="13" xfId="0" applyNumberFormat="1" applyFont="1" applyFill="1" applyBorder="1" applyAlignment="1">
      <alignment horizontal="center" vertical="top" wrapText="1"/>
    </xf>
    <xf numFmtId="49" fontId="51" fillId="0" borderId="15" xfId="0" applyNumberFormat="1" applyFont="1" applyFill="1" applyBorder="1" applyAlignment="1">
      <alignment vertical="top" wrapText="1"/>
    </xf>
    <xf numFmtId="0" fontId="51" fillId="0" borderId="16" xfId="0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vertical="top" wrapText="1"/>
    </xf>
    <xf numFmtId="0" fontId="51" fillId="0" borderId="16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vertical="top" wrapText="1"/>
    </xf>
    <xf numFmtId="14" fontId="51" fillId="0" borderId="14" xfId="0" applyNumberFormat="1" applyFont="1" applyFill="1" applyBorder="1" applyAlignment="1">
      <alignment vertical="top" wrapText="1"/>
    </xf>
    <xf numFmtId="14" fontId="51" fillId="0" borderId="16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vertical="center"/>
    </xf>
    <xf numFmtId="16" fontId="51" fillId="0" borderId="14" xfId="0" applyNumberFormat="1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29" fillId="0" borderId="0" xfId="0" applyFont="1" applyFill="1" applyAlignment="1">
      <alignment/>
    </xf>
    <xf numFmtId="16" fontId="51" fillId="0" borderId="16" xfId="0" applyNumberFormat="1" applyFont="1" applyFill="1" applyBorder="1" applyAlignment="1">
      <alignment vertical="top" wrapText="1"/>
    </xf>
    <xf numFmtId="49" fontId="52" fillId="0" borderId="20" xfId="0" applyNumberFormat="1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vertical="top" wrapText="1"/>
    </xf>
    <xf numFmtId="0" fontId="46" fillId="0" borderId="19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4" fillId="0" borderId="15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vertical="top" wrapText="1"/>
    </xf>
    <xf numFmtId="0" fontId="46" fillId="0" borderId="23" xfId="0" applyFont="1" applyFill="1" applyBorder="1" applyAlignment="1">
      <alignment vertical="top" wrapText="1"/>
    </xf>
    <xf numFmtId="0" fontId="53" fillId="0" borderId="22" xfId="0" applyFont="1" applyFill="1" applyBorder="1" applyAlignment="1">
      <alignment vertical="top" wrapText="1"/>
    </xf>
    <xf numFmtId="0" fontId="46" fillId="0" borderId="21" xfId="0" applyFont="1" applyFill="1" applyBorder="1" applyAlignment="1">
      <alignment vertical="top" wrapText="1"/>
    </xf>
    <xf numFmtId="0" fontId="46" fillId="0" borderId="0" xfId="0" applyFont="1" applyFill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93"/>
  <sheetViews>
    <sheetView tabSelected="1" view="pageBreakPreview" zoomScaleSheetLayoutView="100" workbookViewId="0" topLeftCell="A4">
      <selection activeCell="N9" sqref="N9"/>
    </sheetView>
  </sheetViews>
  <sheetFormatPr defaultColWidth="9.140625" defaultRowHeight="12.75"/>
  <cols>
    <col min="1" max="1" width="3.28125" style="1" customWidth="1"/>
    <col min="2" max="2" width="21.28125" style="1" customWidth="1"/>
    <col min="3" max="3" width="10.8515625" style="1" customWidth="1"/>
    <col min="4" max="4" width="10.140625" style="1" customWidth="1"/>
    <col min="5" max="10" width="11.28125" style="1" customWidth="1"/>
    <col min="11" max="11" width="10.28125" style="1" customWidth="1"/>
    <col min="12" max="12" width="10.421875" style="1" customWidth="1"/>
    <col min="13" max="13" width="10.140625" style="1" customWidth="1"/>
    <col min="14" max="14" width="11.140625" style="1" customWidth="1"/>
    <col min="15" max="15" width="14.28125" style="1" customWidth="1"/>
    <col min="16" max="16" width="9.140625" style="1" customWidth="1"/>
    <col min="17" max="17" width="10.140625" style="1" bestFit="1" customWidth="1"/>
    <col min="18" max="18" width="11.7109375" style="1" bestFit="1" customWidth="1"/>
    <col min="19" max="19" width="10.140625" style="1" bestFit="1" customWidth="1"/>
    <col min="20" max="16384" width="9.140625" style="1" customWidth="1"/>
  </cols>
  <sheetData>
    <row r="1" ht="12.75" hidden="1"/>
    <row r="2" ht="12.75" hidden="1"/>
    <row r="3" ht="12.75" hidden="1"/>
    <row r="4" spans="4:8" ht="12.75">
      <c r="D4" s="2"/>
      <c r="F4" s="3"/>
      <c r="H4" s="1" t="s">
        <v>61</v>
      </c>
    </row>
    <row r="5" spans="4:8" ht="12.75">
      <c r="D5" s="2"/>
      <c r="F5" s="3"/>
      <c r="H5" s="1" t="s">
        <v>76</v>
      </c>
    </row>
    <row r="7" spans="1:15" ht="15.75">
      <c r="A7" s="4" t="s">
        <v>52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.75">
      <c r="A8" s="4" t="s">
        <v>53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ht="19.5" customHeight="1">
      <c r="A9" s="6"/>
    </row>
    <row r="10" spans="1:15" ht="20.25" customHeight="1">
      <c r="A10" s="7" t="s">
        <v>0</v>
      </c>
      <c r="B10" s="7" t="s">
        <v>15</v>
      </c>
      <c r="C10" s="7" t="s">
        <v>9</v>
      </c>
      <c r="D10" s="7" t="s">
        <v>8</v>
      </c>
      <c r="E10" s="7" t="s">
        <v>7</v>
      </c>
      <c r="F10" s="7" t="s">
        <v>1</v>
      </c>
      <c r="G10" s="7"/>
      <c r="H10" s="7"/>
      <c r="I10" s="7"/>
      <c r="J10" s="7"/>
      <c r="K10" s="7"/>
      <c r="L10" s="7"/>
      <c r="M10" s="7"/>
      <c r="N10" s="7"/>
      <c r="O10" s="7" t="s">
        <v>2</v>
      </c>
    </row>
    <row r="11" spans="1:15" ht="140.25" customHeight="1">
      <c r="A11" s="8"/>
      <c r="B11" s="7"/>
      <c r="C11" s="7"/>
      <c r="D11" s="7"/>
      <c r="E11" s="8"/>
      <c r="F11" s="9" t="s">
        <v>13</v>
      </c>
      <c r="G11" s="10"/>
      <c r="H11" s="10"/>
      <c r="I11" s="10"/>
      <c r="J11" s="11"/>
      <c r="K11" s="12" t="s">
        <v>14</v>
      </c>
      <c r="L11" s="12" t="s">
        <v>29</v>
      </c>
      <c r="M11" s="12" t="s">
        <v>30</v>
      </c>
      <c r="N11" s="12" t="s">
        <v>31</v>
      </c>
      <c r="O11" s="13"/>
    </row>
    <row r="12" spans="1:15" ht="23.2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4">
        <v>6</v>
      </c>
      <c r="G12" s="15"/>
      <c r="H12" s="15"/>
      <c r="I12" s="15"/>
      <c r="J12" s="16"/>
      <c r="K12" s="12">
        <v>7</v>
      </c>
      <c r="L12" s="12">
        <v>8</v>
      </c>
      <c r="M12" s="12">
        <v>9</v>
      </c>
      <c r="N12" s="12">
        <v>10</v>
      </c>
      <c r="O12" s="12">
        <v>11</v>
      </c>
    </row>
    <row r="13" spans="1:15" ht="17.25" customHeight="1">
      <c r="A13" s="17" t="s">
        <v>18</v>
      </c>
      <c r="B13" s="18" t="s">
        <v>62</v>
      </c>
      <c r="C13" s="19" t="s">
        <v>33</v>
      </c>
      <c r="D13" s="20" t="s">
        <v>16</v>
      </c>
      <c r="E13" s="21">
        <f aca="true" t="shared" si="0" ref="E13:N13">E14+E15</f>
        <v>68870.975</v>
      </c>
      <c r="F13" s="22">
        <f t="shared" si="0"/>
        <v>68870.975</v>
      </c>
      <c r="G13" s="23"/>
      <c r="H13" s="23"/>
      <c r="I13" s="23"/>
      <c r="J13" s="24"/>
      <c r="K13" s="25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6" t="s">
        <v>12</v>
      </c>
    </row>
    <row r="14" spans="1:15" ht="57" customHeight="1">
      <c r="A14" s="17"/>
      <c r="B14" s="18"/>
      <c r="C14" s="27"/>
      <c r="D14" s="20" t="s">
        <v>10</v>
      </c>
      <c r="E14" s="21">
        <f>SUM(F14:N14)</f>
        <v>62101.975</v>
      </c>
      <c r="F14" s="22">
        <f>F17</f>
        <v>62101.975</v>
      </c>
      <c r="G14" s="23"/>
      <c r="H14" s="23"/>
      <c r="I14" s="23"/>
      <c r="J14" s="24"/>
      <c r="K14" s="25">
        <f>K17</f>
        <v>0</v>
      </c>
      <c r="L14" s="21">
        <f>L17</f>
        <v>0</v>
      </c>
      <c r="M14" s="21">
        <f>M17</f>
        <v>0</v>
      </c>
      <c r="N14" s="21">
        <f>N17</f>
        <v>0</v>
      </c>
      <c r="O14" s="26"/>
    </row>
    <row r="15" spans="1:15" ht="59.25" customHeight="1">
      <c r="A15" s="17"/>
      <c r="B15" s="28"/>
      <c r="C15" s="29"/>
      <c r="D15" s="20" t="s">
        <v>17</v>
      </c>
      <c r="E15" s="21">
        <f>E18+E23</f>
        <v>6769</v>
      </c>
      <c r="F15" s="9">
        <f>F18+F23</f>
        <v>6769</v>
      </c>
      <c r="G15" s="10"/>
      <c r="H15" s="10"/>
      <c r="I15" s="10"/>
      <c r="J15" s="11"/>
      <c r="K15" s="25">
        <f>K18+K23</f>
        <v>0</v>
      </c>
      <c r="L15" s="21">
        <f>L18+L23</f>
        <v>0</v>
      </c>
      <c r="M15" s="21">
        <f>M18+M23</f>
        <v>0</v>
      </c>
      <c r="N15" s="21">
        <f>N18+N23</f>
        <v>0</v>
      </c>
      <c r="O15" s="26"/>
    </row>
    <row r="16" spans="1:17" ht="30.75" customHeight="1">
      <c r="A16" s="17" t="s">
        <v>19</v>
      </c>
      <c r="B16" s="18" t="s">
        <v>63</v>
      </c>
      <c r="C16" s="19" t="s">
        <v>33</v>
      </c>
      <c r="D16" s="20" t="s">
        <v>16</v>
      </c>
      <c r="E16" s="21">
        <f>SUM(F16:N16)</f>
        <v>65370.975</v>
      </c>
      <c r="F16" s="22">
        <f>F17+F18</f>
        <v>65370.975</v>
      </c>
      <c r="G16" s="23"/>
      <c r="H16" s="23"/>
      <c r="I16" s="23"/>
      <c r="J16" s="24"/>
      <c r="K16" s="25">
        <f>K17+K18</f>
        <v>0</v>
      </c>
      <c r="L16" s="25">
        <f>L17+L18</f>
        <v>0</v>
      </c>
      <c r="M16" s="21">
        <f>M17+M18</f>
        <v>0</v>
      </c>
      <c r="N16" s="21">
        <f>N17+N18</f>
        <v>0</v>
      </c>
      <c r="O16" s="26" t="s">
        <v>12</v>
      </c>
      <c r="Q16" s="30"/>
    </row>
    <row r="17" spans="1:17" ht="51.75" customHeight="1">
      <c r="A17" s="17"/>
      <c r="B17" s="18"/>
      <c r="C17" s="27"/>
      <c r="D17" s="20" t="s">
        <v>10</v>
      </c>
      <c r="E17" s="21">
        <f>SUM(F17:N17)</f>
        <v>62101.975</v>
      </c>
      <c r="F17" s="22">
        <v>62101.975</v>
      </c>
      <c r="G17" s="23"/>
      <c r="H17" s="23"/>
      <c r="I17" s="23"/>
      <c r="J17" s="24"/>
      <c r="K17" s="25">
        <v>0</v>
      </c>
      <c r="L17" s="25">
        <v>0</v>
      </c>
      <c r="M17" s="21">
        <v>0</v>
      </c>
      <c r="N17" s="21">
        <v>0</v>
      </c>
      <c r="O17" s="26"/>
      <c r="Q17" s="30"/>
    </row>
    <row r="18" spans="1:15" ht="69.75" customHeight="1">
      <c r="A18" s="17"/>
      <c r="B18" s="28"/>
      <c r="C18" s="29"/>
      <c r="D18" s="20" t="s">
        <v>5</v>
      </c>
      <c r="E18" s="21">
        <f>SUM(F18:N18)</f>
        <v>3269</v>
      </c>
      <c r="F18" s="9">
        <v>3269</v>
      </c>
      <c r="G18" s="10"/>
      <c r="H18" s="10"/>
      <c r="I18" s="10"/>
      <c r="J18" s="11"/>
      <c r="K18" s="25">
        <v>0</v>
      </c>
      <c r="L18" s="21">
        <v>0</v>
      </c>
      <c r="M18" s="21">
        <v>0</v>
      </c>
      <c r="N18" s="21">
        <v>0</v>
      </c>
      <c r="O18" s="26"/>
    </row>
    <row r="19" spans="1:15" ht="17.25" customHeight="1">
      <c r="A19" s="17"/>
      <c r="B19" s="31" t="s">
        <v>47</v>
      </c>
      <c r="C19" s="32" t="s">
        <v>39</v>
      </c>
      <c r="D19" s="32" t="s">
        <v>39</v>
      </c>
      <c r="E19" s="32" t="s">
        <v>40</v>
      </c>
      <c r="F19" s="32" t="s">
        <v>41</v>
      </c>
      <c r="G19" s="33" t="s">
        <v>42</v>
      </c>
      <c r="H19" s="34"/>
      <c r="I19" s="34"/>
      <c r="J19" s="35"/>
      <c r="K19" s="32" t="s">
        <v>14</v>
      </c>
      <c r="L19" s="32" t="s">
        <v>29</v>
      </c>
      <c r="M19" s="32" t="s">
        <v>30</v>
      </c>
      <c r="N19" s="32" t="s">
        <v>31</v>
      </c>
      <c r="O19" s="36" t="s">
        <v>39</v>
      </c>
    </row>
    <row r="20" spans="1:15" ht="23.25" customHeight="1">
      <c r="A20" s="17"/>
      <c r="B20" s="37"/>
      <c r="C20" s="38"/>
      <c r="D20" s="38"/>
      <c r="E20" s="38">
        <f>E15</f>
        <v>6769</v>
      </c>
      <c r="F20" s="38">
        <f>F15</f>
        <v>6769</v>
      </c>
      <c r="G20" s="39" t="s">
        <v>43</v>
      </c>
      <c r="H20" s="39" t="s">
        <v>44</v>
      </c>
      <c r="I20" s="39" t="s">
        <v>45</v>
      </c>
      <c r="J20" s="39" t="s">
        <v>46</v>
      </c>
      <c r="K20" s="40" t="s">
        <v>14</v>
      </c>
      <c r="L20" s="38" t="s">
        <v>29</v>
      </c>
      <c r="M20" s="38" t="s">
        <v>30</v>
      </c>
      <c r="N20" s="38" t="s">
        <v>31</v>
      </c>
      <c r="O20" s="41"/>
    </row>
    <row r="21" spans="1:15" ht="71.25" customHeight="1">
      <c r="A21" s="17"/>
      <c r="B21" s="42"/>
      <c r="C21" s="43"/>
      <c r="D21" s="43"/>
      <c r="E21" s="44">
        <v>0.614</v>
      </c>
      <c r="F21" s="44">
        <v>0.614</v>
      </c>
      <c r="G21" s="45">
        <v>0</v>
      </c>
      <c r="H21" s="45">
        <v>0</v>
      </c>
      <c r="I21" s="45">
        <v>0</v>
      </c>
      <c r="J21" s="44">
        <v>0.614</v>
      </c>
      <c r="K21" s="46">
        <v>0</v>
      </c>
      <c r="L21" s="46">
        <v>0</v>
      </c>
      <c r="M21" s="46">
        <v>0</v>
      </c>
      <c r="N21" s="46">
        <v>0</v>
      </c>
      <c r="O21" s="47"/>
    </row>
    <row r="22" spans="1:15" ht="69.75" customHeight="1">
      <c r="A22" s="17" t="s">
        <v>20</v>
      </c>
      <c r="B22" s="18" t="s">
        <v>64</v>
      </c>
      <c r="C22" s="19" t="s">
        <v>33</v>
      </c>
      <c r="D22" s="20" t="s">
        <v>16</v>
      </c>
      <c r="E22" s="21">
        <f>SUM(F22:N22)</f>
        <v>3500</v>
      </c>
      <c r="F22" s="9">
        <f>F23</f>
        <v>3500</v>
      </c>
      <c r="G22" s="10"/>
      <c r="H22" s="10"/>
      <c r="I22" s="10"/>
      <c r="J22" s="11"/>
      <c r="K22" s="25">
        <f>K23</f>
        <v>0</v>
      </c>
      <c r="L22" s="25">
        <f>L23</f>
        <v>0</v>
      </c>
      <c r="M22" s="21">
        <f>M23</f>
        <v>0</v>
      </c>
      <c r="N22" s="21">
        <f>N23</f>
        <v>0</v>
      </c>
      <c r="O22" s="26" t="s">
        <v>59</v>
      </c>
    </row>
    <row r="23" spans="1:15" ht="69.75" customHeight="1">
      <c r="A23" s="17"/>
      <c r="B23" s="28"/>
      <c r="C23" s="29"/>
      <c r="D23" s="20" t="s">
        <v>5</v>
      </c>
      <c r="E23" s="21">
        <f>SUM(F23:N23)</f>
        <v>3500</v>
      </c>
      <c r="F23" s="9">
        <v>3500</v>
      </c>
      <c r="G23" s="10"/>
      <c r="H23" s="10"/>
      <c r="I23" s="10"/>
      <c r="J23" s="11"/>
      <c r="K23" s="25">
        <v>0</v>
      </c>
      <c r="L23" s="25">
        <v>0</v>
      </c>
      <c r="M23" s="21">
        <v>0</v>
      </c>
      <c r="N23" s="21">
        <v>0</v>
      </c>
      <c r="O23" s="26"/>
    </row>
    <row r="24" spans="1:15" ht="17.25" customHeight="1">
      <c r="A24" s="17"/>
      <c r="B24" s="31" t="s">
        <v>47</v>
      </c>
      <c r="C24" s="32" t="s">
        <v>39</v>
      </c>
      <c r="D24" s="32" t="s">
        <v>39</v>
      </c>
      <c r="E24" s="32" t="s">
        <v>40</v>
      </c>
      <c r="F24" s="32" t="s">
        <v>41</v>
      </c>
      <c r="G24" s="33" t="s">
        <v>42</v>
      </c>
      <c r="H24" s="34"/>
      <c r="I24" s="34"/>
      <c r="J24" s="35"/>
      <c r="K24" s="32" t="s">
        <v>14</v>
      </c>
      <c r="L24" s="32" t="s">
        <v>29</v>
      </c>
      <c r="M24" s="32" t="s">
        <v>30</v>
      </c>
      <c r="N24" s="32" t="s">
        <v>31</v>
      </c>
      <c r="O24" s="36" t="s">
        <v>39</v>
      </c>
    </row>
    <row r="25" spans="1:15" ht="23.25" customHeight="1">
      <c r="A25" s="17"/>
      <c r="B25" s="37"/>
      <c r="C25" s="38"/>
      <c r="D25" s="38"/>
      <c r="E25" s="38">
        <f>E20</f>
        <v>6769</v>
      </c>
      <c r="F25" s="38">
        <f>F20</f>
        <v>6769</v>
      </c>
      <c r="G25" s="39" t="s">
        <v>43</v>
      </c>
      <c r="H25" s="39" t="s">
        <v>44</v>
      </c>
      <c r="I25" s="39" t="s">
        <v>45</v>
      </c>
      <c r="J25" s="39" t="s">
        <v>46</v>
      </c>
      <c r="K25" s="40" t="s">
        <v>14</v>
      </c>
      <c r="L25" s="38" t="s">
        <v>29</v>
      </c>
      <c r="M25" s="38" t="s">
        <v>30</v>
      </c>
      <c r="N25" s="38" t="s">
        <v>31</v>
      </c>
      <c r="O25" s="41"/>
    </row>
    <row r="26" spans="1:15" ht="71.25" customHeight="1">
      <c r="A26" s="17"/>
      <c r="B26" s="42"/>
      <c r="C26" s="43"/>
      <c r="D26" s="43"/>
      <c r="E26" s="43">
        <v>0</v>
      </c>
      <c r="F26" s="46">
        <v>0</v>
      </c>
      <c r="G26" s="45">
        <v>0</v>
      </c>
      <c r="H26" s="45">
        <v>0</v>
      </c>
      <c r="I26" s="45">
        <v>0</v>
      </c>
      <c r="J26" s="45">
        <v>0</v>
      </c>
      <c r="K26" s="46">
        <v>0</v>
      </c>
      <c r="L26" s="46">
        <v>0</v>
      </c>
      <c r="M26" s="46">
        <v>0</v>
      </c>
      <c r="N26" s="46">
        <v>0</v>
      </c>
      <c r="O26" s="47"/>
    </row>
    <row r="27" spans="1:15" ht="17.25" customHeight="1">
      <c r="A27" s="17"/>
      <c r="B27" s="31" t="s">
        <v>58</v>
      </c>
      <c r="C27" s="32" t="s">
        <v>39</v>
      </c>
      <c r="D27" s="32" t="s">
        <v>39</v>
      </c>
      <c r="E27" s="32" t="s">
        <v>40</v>
      </c>
      <c r="F27" s="32" t="s">
        <v>41</v>
      </c>
      <c r="G27" s="33" t="s">
        <v>42</v>
      </c>
      <c r="H27" s="34"/>
      <c r="I27" s="34"/>
      <c r="J27" s="35"/>
      <c r="K27" s="32" t="s">
        <v>14</v>
      </c>
      <c r="L27" s="32" t="s">
        <v>29</v>
      </c>
      <c r="M27" s="32" t="s">
        <v>30</v>
      </c>
      <c r="N27" s="32" t="s">
        <v>31</v>
      </c>
      <c r="O27" s="36" t="s">
        <v>39</v>
      </c>
    </row>
    <row r="28" spans="1:15" ht="23.25" customHeight="1">
      <c r="A28" s="17"/>
      <c r="B28" s="37"/>
      <c r="C28" s="38"/>
      <c r="D28" s="38"/>
      <c r="E28" s="38">
        <f>E18</f>
        <v>3269</v>
      </c>
      <c r="F28" s="38">
        <f>F18</f>
        <v>3269</v>
      </c>
      <c r="G28" s="39" t="s">
        <v>43</v>
      </c>
      <c r="H28" s="39" t="s">
        <v>44</v>
      </c>
      <c r="I28" s="39" t="s">
        <v>45</v>
      </c>
      <c r="J28" s="39" t="s">
        <v>46</v>
      </c>
      <c r="K28" s="40" t="s">
        <v>14</v>
      </c>
      <c r="L28" s="38" t="s">
        <v>29</v>
      </c>
      <c r="M28" s="38" t="s">
        <v>30</v>
      </c>
      <c r="N28" s="38" t="s">
        <v>31</v>
      </c>
      <c r="O28" s="41"/>
    </row>
    <row r="29" spans="1:15" ht="71.25" customHeight="1">
      <c r="A29" s="17"/>
      <c r="B29" s="42"/>
      <c r="C29" s="43"/>
      <c r="D29" s="43"/>
      <c r="E29" s="43">
        <v>0</v>
      </c>
      <c r="F29" s="46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  <c r="L29" s="46">
        <v>0</v>
      </c>
      <c r="M29" s="46">
        <v>0</v>
      </c>
      <c r="N29" s="46">
        <v>0</v>
      </c>
      <c r="O29" s="47"/>
    </row>
    <row r="30" spans="1:15" ht="27" customHeight="1">
      <c r="A30" s="26" t="s">
        <v>21</v>
      </c>
      <c r="B30" s="48" t="s">
        <v>65</v>
      </c>
      <c r="C30" s="19" t="s">
        <v>33</v>
      </c>
      <c r="D30" s="20" t="s">
        <v>16</v>
      </c>
      <c r="E30" s="21">
        <f aca="true" t="shared" si="1" ref="E30:N30">E31+E32</f>
        <v>3307438.485</v>
      </c>
      <c r="F30" s="49">
        <f t="shared" si="1"/>
        <v>886817.885</v>
      </c>
      <c r="G30" s="50"/>
      <c r="H30" s="50"/>
      <c r="I30" s="50"/>
      <c r="J30" s="51"/>
      <c r="K30" s="21">
        <f t="shared" si="1"/>
        <v>669754</v>
      </c>
      <c r="L30" s="21">
        <f t="shared" si="1"/>
        <v>844111</v>
      </c>
      <c r="M30" s="21">
        <f t="shared" si="1"/>
        <v>453377.8</v>
      </c>
      <c r="N30" s="21">
        <f t="shared" si="1"/>
        <v>453377.8</v>
      </c>
      <c r="O30" s="26" t="s">
        <v>27</v>
      </c>
    </row>
    <row r="31" spans="1:15" ht="57" customHeight="1">
      <c r="A31" s="26"/>
      <c r="B31" s="52"/>
      <c r="C31" s="27"/>
      <c r="D31" s="20" t="s">
        <v>10</v>
      </c>
      <c r="E31" s="21">
        <f>E34+E40+E51</f>
        <v>380787</v>
      </c>
      <c r="F31" s="53">
        <f>F34+F40+F51</f>
        <v>217977</v>
      </c>
      <c r="G31" s="54"/>
      <c r="H31" s="54"/>
      <c r="I31" s="54"/>
      <c r="J31" s="55"/>
      <c r="K31" s="21">
        <f>K34+K40+K51</f>
        <v>91113</v>
      </c>
      <c r="L31" s="21">
        <f>L34+L40+L51</f>
        <v>71697</v>
      </c>
      <c r="M31" s="21">
        <f>M34+M40+M51</f>
        <v>0</v>
      </c>
      <c r="N31" s="21">
        <f>N34+N40+N51</f>
        <v>0</v>
      </c>
      <c r="O31" s="26"/>
    </row>
    <row r="32" spans="1:15" ht="100.5" customHeight="1">
      <c r="A32" s="26"/>
      <c r="B32" s="56"/>
      <c r="C32" s="29"/>
      <c r="D32" s="20" t="s">
        <v>5</v>
      </c>
      <c r="E32" s="21">
        <f>E35+E41+E46+E52+E57+E62+E67+E72+E77+E82</f>
        <v>2926651.485</v>
      </c>
      <c r="F32" s="49">
        <f>F35+F41+F46+F52+F57+F62+F67+F72+F77+F82</f>
        <v>668840.885</v>
      </c>
      <c r="G32" s="50"/>
      <c r="H32" s="50"/>
      <c r="I32" s="50"/>
      <c r="J32" s="51"/>
      <c r="K32" s="21">
        <f>K35+K41+K46+K52+K57+K62+K67+K72+K77+K82</f>
        <v>578641</v>
      </c>
      <c r="L32" s="21">
        <f>L35+L41+L46+L52+L57+L62+L67+L72+L77+L82</f>
        <v>772414</v>
      </c>
      <c r="M32" s="21">
        <f>M35+M41+M46+M52+M57+M62+M67+M72+M77+M82</f>
        <v>453377.8</v>
      </c>
      <c r="N32" s="21">
        <f>N35+N41+N46+N52+N57+N62+N67+N72+N77+N82</f>
        <v>453377.8</v>
      </c>
      <c r="O32" s="26"/>
    </row>
    <row r="33" spans="1:15" ht="27.75" customHeight="1">
      <c r="A33" s="57" t="s">
        <v>22</v>
      </c>
      <c r="B33" s="18" t="s">
        <v>66</v>
      </c>
      <c r="C33" s="19" t="s">
        <v>33</v>
      </c>
      <c r="D33" s="20" t="s">
        <v>16</v>
      </c>
      <c r="E33" s="21">
        <f aca="true" t="shared" si="2" ref="E33:N33">E34+E35</f>
        <v>387894</v>
      </c>
      <c r="F33" s="9">
        <f t="shared" si="2"/>
        <v>139329</v>
      </c>
      <c r="G33" s="10"/>
      <c r="H33" s="10"/>
      <c r="I33" s="10"/>
      <c r="J33" s="11"/>
      <c r="K33" s="21">
        <f t="shared" si="2"/>
        <v>139104</v>
      </c>
      <c r="L33" s="21">
        <f t="shared" si="2"/>
        <v>109461</v>
      </c>
      <c r="M33" s="21">
        <f t="shared" si="2"/>
        <v>0</v>
      </c>
      <c r="N33" s="21">
        <f t="shared" si="2"/>
        <v>0</v>
      </c>
      <c r="O33" s="26" t="s">
        <v>12</v>
      </c>
    </row>
    <row r="34" spans="1:15" ht="50.25" customHeight="1">
      <c r="A34" s="58"/>
      <c r="B34" s="18"/>
      <c r="C34" s="27"/>
      <c r="D34" s="20" t="s">
        <v>10</v>
      </c>
      <c r="E34" s="21">
        <f>F34+K34+L34+M34+N34</f>
        <v>254070</v>
      </c>
      <c r="F34" s="9">
        <v>91260</v>
      </c>
      <c r="G34" s="10"/>
      <c r="H34" s="10"/>
      <c r="I34" s="10"/>
      <c r="J34" s="11"/>
      <c r="K34" s="21">
        <v>91113</v>
      </c>
      <c r="L34" s="21">
        <v>71697</v>
      </c>
      <c r="M34" s="21">
        <v>0</v>
      </c>
      <c r="N34" s="21">
        <v>0</v>
      </c>
      <c r="O34" s="26"/>
    </row>
    <row r="35" spans="1:15" ht="72.75" customHeight="1">
      <c r="A35" s="58"/>
      <c r="B35" s="28"/>
      <c r="C35" s="59" t="s">
        <v>4</v>
      </c>
      <c r="D35" s="60" t="s">
        <v>5</v>
      </c>
      <c r="E35" s="21">
        <f>SUM(F35:N35)</f>
        <v>133824</v>
      </c>
      <c r="F35" s="9">
        <v>48069</v>
      </c>
      <c r="G35" s="10"/>
      <c r="H35" s="10"/>
      <c r="I35" s="10"/>
      <c r="J35" s="11"/>
      <c r="K35" s="21">
        <v>47991</v>
      </c>
      <c r="L35" s="21">
        <v>37764</v>
      </c>
      <c r="M35" s="21">
        <v>0</v>
      </c>
      <c r="N35" s="21">
        <v>0</v>
      </c>
      <c r="O35" s="26"/>
    </row>
    <row r="36" spans="1:15" ht="17.25" customHeight="1">
      <c r="A36" s="17"/>
      <c r="B36" s="31" t="s">
        <v>49</v>
      </c>
      <c r="C36" s="32" t="s">
        <v>39</v>
      </c>
      <c r="D36" s="32" t="s">
        <v>39</v>
      </c>
      <c r="E36" s="32" t="s">
        <v>40</v>
      </c>
      <c r="F36" s="32" t="s">
        <v>41</v>
      </c>
      <c r="G36" s="33" t="s">
        <v>42</v>
      </c>
      <c r="H36" s="34"/>
      <c r="I36" s="34"/>
      <c r="J36" s="35"/>
      <c r="K36" s="32" t="s">
        <v>14</v>
      </c>
      <c r="L36" s="32" t="s">
        <v>29</v>
      </c>
      <c r="M36" s="32" t="s">
        <v>30</v>
      </c>
      <c r="N36" s="32" t="s">
        <v>31</v>
      </c>
      <c r="O36" s="36" t="s">
        <v>39</v>
      </c>
    </row>
    <row r="37" spans="1:15" ht="23.25" customHeight="1">
      <c r="A37" s="17"/>
      <c r="B37" s="37"/>
      <c r="C37" s="38"/>
      <c r="D37" s="38"/>
      <c r="E37" s="38">
        <f>E32</f>
        <v>2926651.485</v>
      </c>
      <c r="F37" s="38">
        <f>F32</f>
        <v>668840.885</v>
      </c>
      <c r="G37" s="39" t="s">
        <v>43</v>
      </c>
      <c r="H37" s="39" t="s">
        <v>44</v>
      </c>
      <c r="I37" s="39" t="s">
        <v>45</v>
      </c>
      <c r="J37" s="39" t="s">
        <v>46</v>
      </c>
      <c r="K37" s="40" t="s">
        <v>14</v>
      </c>
      <c r="L37" s="38" t="s">
        <v>29</v>
      </c>
      <c r="M37" s="38" t="s">
        <v>30</v>
      </c>
      <c r="N37" s="38" t="s">
        <v>31</v>
      </c>
      <c r="O37" s="41"/>
    </row>
    <row r="38" spans="1:15" ht="71.25" customHeight="1">
      <c r="A38" s="17"/>
      <c r="B38" s="42"/>
      <c r="C38" s="43"/>
      <c r="D38" s="43"/>
      <c r="E38" s="61">
        <f>F38+K38+L38+M38+N38</f>
        <v>128</v>
      </c>
      <c r="F38" s="62">
        <f>G38+H38+I38+J38</f>
        <v>71.72</v>
      </c>
      <c r="G38" s="63">
        <v>0</v>
      </c>
      <c r="H38" s="63">
        <v>0</v>
      </c>
      <c r="I38" s="62">
        <v>0</v>
      </c>
      <c r="J38" s="62">
        <v>71.72</v>
      </c>
      <c r="K38" s="62">
        <v>31.5</v>
      </c>
      <c r="L38" s="62">
        <v>24.78</v>
      </c>
      <c r="M38" s="62">
        <v>0</v>
      </c>
      <c r="N38" s="62">
        <v>0</v>
      </c>
      <c r="O38" s="47"/>
    </row>
    <row r="39" spans="1:15" ht="25.5" customHeight="1">
      <c r="A39" s="57" t="s">
        <v>23</v>
      </c>
      <c r="B39" s="18" t="s">
        <v>67</v>
      </c>
      <c r="C39" s="19" t="s">
        <v>33</v>
      </c>
      <c r="D39" s="20" t="s">
        <v>16</v>
      </c>
      <c r="E39" s="21">
        <f>SUM(F39:N39)</f>
        <v>127999</v>
      </c>
      <c r="F39" s="9">
        <f>F40+F41</f>
        <v>127999</v>
      </c>
      <c r="G39" s="10"/>
      <c r="H39" s="10"/>
      <c r="I39" s="10"/>
      <c r="J39" s="11"/>
      <c r="K39" s="21">
        <f>K40+K41</f>
        <v>0</v>
      </c>
      <c r="L39" s="21">
        <f>L40+L41</f>
        <v>0</v>
      </c>
      <c r="M39" s="21">
        <f>M40+M41</f>
        <v>0</v>
      </c>
      <c r="N39" s="21">
        <f>N40+N41</f>
        <v>0</v>
      </c>
      <c r="O39" s="26" t="s">
        <v>12</v>
      </c>
    </row>
    <row r="40" spans="1:15" ht="48" customHeight="1">
      <c r="A40" s="58"/>
      <c r="B40" s="18"/>
      <c r="C40" s="27"/>
      <c r="D40" s="20" t="s">
        <v>10</v>
      </c>
      <c r="E40" s="21">
        <f>SUM(F40:N40)</f>
        <v>126717</v>
      </c>
      <c r="F40" s="9">
        <v>126717</v>
      </c>
      <c r="G40" s="10"/>
      <c r="H40" s="10"/>
      <c r="I40" s="10"/>
      <c r="J40" s="11"/>
      <c r="K40" s="64">
        <v>0</v>
      </c>
      <c r="L40" s="21">
        <v>0</v>
      </c>
      <c r="M40" s="21">
        <v>0</v>
      </c>
      <c r="N40" s="64">
        <v>0</v>
      </c>
      <c r="O40" s="26"/>
    </row>
    <row r="41" spans="1:15" ht="67.5" customHeight="1">
      <c r="A41" s="65"/>
      <c r="B41" s="28"/>
      <c r="C41" s="59"/>
      <c r="D41" s="60" t="s">
        <v>5</v>
      </c>
      <c r="E41" s="21">
        <f>SUM(F41:N41)</f>
        <v>1282</v>
      </c>
      <c r="F41" s="9">
        <v>1282</v>
      </c>
      <c r="G41" s="10"/>
      <c r="H41" s="10"/>
      <c r="I41" s="10"/>
      <c r="J41" s="11"/>
      <c r="K41" s="64">
        <v>0</v>
      </c>
      <c r="L41" s="21">
        <v>0</v>
      </c>
      <c r="M41" s="21">
        <v>0</v>
      </c>
      <c r="N41" s="64">
        <v>0</v>
      </c>
      <c r="O41" s="26"/>
    </row>
    <row r="42" spans="1:15" ht="17.25" customHeight="1">
      <c r="A42" s="66"/>
      <c r="B42" s="19" t="s">
        <v>48</v>
      </c>
      <c r="C42" s="32" t="s">
        <v>39</v>
      </c>
      <c r="D42" s="32" t="s">
        <v>39</v>
      </c>
      <c r="E42" s="32" t="s">
        <v>40</v>
      </c>
      <c r="F42" s="32" t="s">
        <v>41</v>
      </c>
      <c r="G42" s="9" t="s">
        <v>42</v>
      </c>
      <c r="H42" s="67"/>
      <c r="I42" s="67"/>
      <c r="J42" s="68"/>
      <c r="K42" s="32" t="s">
        <v>14</v>
      </c>
      <c r="L42" s="32" t="s">
        <v>29</v>
      </c>
      <c r="M42" s="32" t="s">
        <v>30</v>
      </c>
      <c r="N42" s="32" t="s">
        <v>31</v>
      </c>
      <c r="O42" s="36" t="s">
        <v>39</v>
      </c>
    </row>
    <row r="43" spans="1:15" ht="23.25" customHeight="1">
      <c r="A43" s="69"/>
      <c r="B43" s="27"/>
      <c r="C43" s="70"/>
      <c r="D43" s="70"/>
      <c r="E43" s="38"/>
      <c r="F43" s="38"/>
      <c r="G43" s="39" t="s">
        <v>43</v>
      </c>
      <c r="H43" s="39" t="s">
        <v>44</v>
      </c>
      <c r="I43" s="39" t="s">
        <v>45</v>
      </c>
      <c r="J43" s="39" t="s">
        <v>46</v>
      </c>
      <c r="K43" s="40" t="s">
        <v>14</v>
      </c>
      <c r="L43" s="40" t="s">
        <v>29</v>
      </c>
      <c r="M43" s="40" t="s">
        <v>30</v>
      </c>
      <c r="N43" s="40" t="s">
        <v>31</v>
      </c>
      <c r="O43" s="41"/>
    </row>
    <row r="44" spans="1:15" ht="98.25" customHeight="1">
      <c r="A44" s="71"/>
      <c r="B44" s="72"/>
      <c r="C44" s="43"/>
      <c r="D44" s="43"/>
      <c r="E44" s="61">
        <f>F44+K44+L44+M44+N44</f>
        <v>12.466</v>
      </c>
      <c r="F44" s="62">
        <f>G44+H44+I44+J44</f>
        <v>12.466</v>
      </c>
      <c r="G44" s="63">
        <v>0</v>
      </c>
      <c r="H44" s="63">
        <v>0</v>
      </c>
      <c r="I44" s="63">
        <v>0</v>
      </c>
      <c r="J44" s="63">
        <v>12.466</v>
      </c>
      <c r="K44" s="62">
        <v>0</v>
      </c>
      <c r="L44" s="62">
        <v>0</v>
      </c>
      <c r="M44" s="62">
        <v>0</v>
      </c>
      <c r="N44" s="62">
        <v>0</v>
      </c>
      <c r="O44" s="47"/>
    </row>
    <row r="45" spans="1:15" ht="24.75" customHeight="1">
      <c r="A45" s="57" t="s">
        <v>34</v>
      </c>
      <c r="B45" s="18" t="s">
        <v>68</v>
      </c>
      <c r="C45" s="19" t="s">
        <v>33</v>
      </c>
      <c r="D45" s="20" t="s">
        <v>16</v>
      </c>
      <c r="E45" s="21">
        <f>SUM(F45:N45)</f>
        <v>491250.083</v>
      </c>
      <c r="F45" s="22">
        <f>F46</f>
        <v>1250.083</v>
      </c>
      <c r="G45" s="23"/>
      <c r="H45" s="23"/>
      <c r="I45" s="23"/>
      <c r="J45" s="24"/>
      <c r="K45" s="21">
        <f>K46</f>
        <v>100000</v>
      </c>
      <c r="L45" s="21">
        <f>L46</f>
        <v>250000</v>
      </c>
      <c r="M45" s="21">
        <f>M46</f>
        <v>70000</v>
      </c>
      <c r="N45" s="21">
        <f>N46</f>
        <v>70000</v>
      </c>
      <c r="O45" s="26" t="s">
        <v>11</v>
      </c>
    </row>
    <row r="46" spans="1:15" ht="69.75" customHeight="1">
      <c r="A46" s="73"/>
      <c r="B46" s="28"/>
      <c r="C46" s="29"/>
      <c r="D46" s="60" t="s">
        <v>5</v>
      </c>
      <c r="E46" s="21">
        <f>SUM(F46:N46)</f>
        <v>491250.083</v>
      </c>
      <c r="F46" s="22">
        <v>1250.083</v>
      </c>
      <c r="G46" s="23"/>
      <c r="H46" s="23"/>
      <c r="I46" s="23"/>
      <c r="J46" s="24"/>
      <c r="K46" s="64">
        <v>100000</v>
      </c>
      <c r="L46" s="64">
        <v>250000</v>
      </c>
      <c r="M46" s="64">
        <v>70000</v>
      </c>
      <c r="N46" s="64">
        <v>70000</v>
      </c>
      <c r="O46" s="26"/>
    </row>
    <row r="47" spans="1:15" ht="17.25" customHeight="1">
      <c r="A47" s="66"/>
      <c r="B47" s="19" t="s">
        <v>49</v>
      </c>
      <c r="C47" s="32" t="s">
        <v>39</v>
      </c>
      <c r="D47" s="32" t="s">
        <v>39</v>
      </c>
      <c r="E47" s="32" t="s">
        <v>40</v>
      </c>
      <c r="F47" s="32" t="s">
        <v>41</v>
      </c>
      <c r="G47" s="9" t="s">
        <v>42</v>
      </c>
      <c r="H47" s="67"/>
      <c r="I47" s="67"/>
      <c r="J47" s="68"/>
      <c r="K47" s="32" t="s">
        <v>14</v>
      </c>
      <c r="L47" s="32" t="s">
        <v>29</v>
      </c>
      <c r="M47" s="32" t="s">
        <v>30</v>
      </c>
      <c r="N47" s="32" t="s">
        <v>31</v>
      </c>
      <c r="O47" s="36" t="s">
        <v>39</v>
      </c>
    </row>
    <row r="48" spans="1:15" ht="23.25" customHeight="1">
      <c r="A48" s="69"/>
      <c r="B48" s="27"/>
      <c r="C48" s="70"/>
      <c r="D48" s="70"/>
      <c r="E48" s="38">
        <f>E43</f>
        <v>0</v>
      </c>
      <c r="F48" s="38">
        <f>F43</f>
        <v>0</v>
      </c>
      <c r="G48" s="39" t="s">
        <v>43</v>
      </c>
      <c r="H48" s="39" t="s">
        <v>44</v>
      </c>
      <c r="I48" s="39" t="s">
        <v>45</v>
      </c>
      <c r="J48" s="39" t="s">
        <v>46</v>
      </c>
      <c r="K48" s="40" t="s">
        <v>14</v>
      </c>
      <c r="L48" s="40" t="s">
        <v>29</v>
      </c>
      <c r="M48" s="40" t="s">
        <v>30</v>
      </c>
      <c r="N48" s="40" t="s">
        <v>31</v>
      </c>
      <c r="O48" s="41"/>
    </row>
    <row r="49" spans="1:15" ht="71.25" customHeight="1">
      <c r="A49" s="71"/>
      <c r="B49" s="72"/>
      <c r="C49" s="43"/>
      <c r="D49" s="43"/>
      <c r="E49" s="61">
        <f>F49+K49+L49+M49+N49</f>
        <v>1.2</v>
      </c>
      <c r="F49" s="62">
        <f>G49+H49+I49+J49</f>
        <v>1.2</v>
      </c>
      <c r="G49" s="63">
        <v>0</v>
      </c>
      <c r="H49" s="63">
        <v>0</v>
      </c>
      <c r="I49" s="63">
        <v>0</v>
      </c>
      <c r="J49" s="63">
        <v>1.2</v>
      </c>
      <c r="K49" s="62">
        <v>0</v>
      </c>
      <c r="L49" s="62">
        <v>0</v>
      </c>
      <c r="M49" s="62">
        <v>0</v>
      </c>
      <c r="N49" s="62">
        <v>0</v>
      </c>
      <c r="O49" s="47"/>
    </row>
    <row r="50" spans="1:15" ht="35.25" customHeight="1">
      <c r="A50" s="57" t="s">
        <v>35</v>
      </c>
      <c r="B50" s="18" t="s">
        <v>69</v>
      </c>
      <c r="C50" s="19" t="s">
        <v>33</v>
      </c>
      <c r="D50" s="20" t="s">
        <v>16</v>
      </c>
      <c r="E50" s="21">
        <f>SUM(F50:N50)</f>
        <v>0</v>
      </c>
      <c r="F50" s="9">
        <f>F51+F52</f>
        <v>0</v>
      </c>
      <c r="G50" s="10"/>
      <c r="H50" s="10"/>
      <c r="I50" s="10"/>
      <c r="J50" s="11"/>
      <c r="K50" s="21">
        <f>K51+K52</f>
        <v>0</v>
      </c>
      <c r="L50" s="21">
        <f>L51+L52</f>
        <v>0</v>
      </c>
      <c r="M50" s="21">
        <f>M51+M52</f>
        <v>0</v>
      </c>
      <c r="N50" s="21">
        <f>N51+N52</f>
        <v>0</v>
      </c>
      <c r="O50" s="26" t="s">
        <v>11</v>
      </c>
    </row>
    <row r="51" spans="1:15" ht="69.75" customHeight="1">
      <c r="A51" s="58"/>
      <c r="B51" s="18"/>
      <c r="C51" s="27"/>
      <c r="D51" s="20" t="s">
        <v>10</v>
      </c>
      <c r="E51" s="21">
        <f>SUM(F51:N51)</f>
        <v>0</v>
      </c>
      <c r="F51" s="9">
        <v>0</v>
      </c>
      <c r="G51" s="10"/>
      <c r="H51" s="10"/>
      <c r="I51" s="10"/>
      <c r="J51" s="11"/>
      <c r="K51" s="64">
        <v>0</v>
      </c>
      <c r="L51" s="64">
        <v>0</v>
      </c>
      <c r="M51" s="64">
        <v>0</v>
      </c>
      <c r="N51" s="64">
        <v>0</v>
      </c>
      <c r="O51" s="26"/>
    </row>
    <row r="52" spans="1:15" ht="69.75" customHeight="1">
      <c r="A52" s="65"/>
      <c r="B52" s="28"/>
      <c r="C52" s="59"/>
      <c r="D52" s="60" t="s">
        <v>5</v>
      </c>
      <c r="E52" s="21">
        <f>SUM(F52:N52)</f>
        <v>0</v>
      </c>
      <c r="F52" s="9">
        <v>0</v>
      </c>
      <c r="G52" s="10"/>
      <c r="H52" s="10"/>
      <c r="I52" s="10"/>
      <c r="J52" s="11"/>
      <c r="K52" s="64">
        <v>0</v>
      </c>
      <c r="L52" s="64">
        <v>0</v>
      </c>
      <c r="M52" s="64">
        <v>0</v>
      </c>
      <c r="N52" s="64">
        <v>0</v>
      </c>
      <c r="O52" s="26"/>
    </row>
    <row r="53" spans="1:15" ht="17.25" customHeight="1">
      <c r="A53" s="66"/>
      <c r="B53" s="19" t="s">
        <v>50</v>
      </c>
      <c r="C53" s="32" t="s">
        <v>39</v>
      </c>
      <c r="D53" s="32" t="s">
        <v>39</v>
      </c>
      <c r="E53" s="32" t="s">
        <v>40</v>
      </c>
      <c r="F53" s="32" t="s">
        <v>41</v>
      </c>
      <c r="G53" s="9" t="s">
        <v>42</v>
      </c>
      <c r="H53" s="67"/>
      <c r="I53" s="67"/>
      <c r="J53" s="68"/>
      <c r="K53" s="32" t="s">
        <v>14</v>
      </c>
      <c r="L53" s="32" t="s">
        <v>29</v>
      </c>
      <c r="M53" s="32" t="s">
        <v>30</v>
      </c>
      <c r="N53" s="32" t="s">
        <v>31</v>
      </c>
      <c r="O53" s="36" t="s">
        <v>39</v>
      </c>
    </row>
    <row r="54" spans="1:15" ht="23.25" customHeight="1">
      <c r="A54" s="69"/>
      <c r="B54" s="27"/>
      <c r="C54" s="70"/>
      <c r="D54" s="70"/>
      <c r="E54" s="40">
        <f>E49</f>
        <v>1.2</v>
      </c>
      <c r="F54" s="40">
        <f>F49</f>
        <v>1.2</v>
      </c>
      <c r="G54" s="39" t="s">
        <v>43</v>
      </c>
      <c r="H54" s="39" t="s">
        <v>44</v>
      </c>
      <c r="I54" s="39" t="s">
        <v>45</v>
      </c>
      <c r="J54" s="39" t="s">
        <v>46</v>
      </c>
      <c r="K54" s="40" t="s">
        <v>14</v>
      </c>
      <c r="L54" s="40" t="s">
        <v>29</v>
      </c>
      <c r="M54" s="40" t="s">
        <v>30</v>
      </c>
      <c r="N54" s="40" t="s">
        <v>31</v>
      </c>
      <c r="O54" s="41"/>
    </row>
    <row r="55" spans="1:15" ht="45" customHeight="1">
      <c r="A55" s="71"/>
      <c r="B55" s="72"/>
      <c r="C55" s="43"/>
      <c r="D55" s="43"/>
      <c r="E55" s="61">
        <f>F55+K55+L55+M55+N55</f>
        <v>0</v>
      </c>
      <c r="F55" s="62">
        <f>G55+H55+I55+J55</f>
        <v>0</v>
      </c>
      <c r="G55" s="63">
        <v>0</v>
      </c>
      <c r="H55" s="63">
        <v>0</v>
      </c>
      <c r="I55" s="63">
        <v>0</v>
      </c>
      <c r="J55" s="63">
        <v>0</v>
      </c>
      <c r="K55" s="62">
        <v>0</v>
      </c>
      <c r="L55" s="62">
        <v>0</v>
      </c>
      <c r="M55" s="62">
        <v>0</v>
      </c>
      <c r="N55" s="62">
        <v>0</v>
      </c>
      <c r="O55" s="47"/>
    </row>
    <row r="56" spans="1:15" ht="39" customHeight="1">
      <c r="A56" s="74" t="s">
        <v>24</v>
      </c>
      <c r="B56" s="48" t="s">
        <v>70</v>
      </c>
      <c r="C56" s="19" t="s">
        <v>33</v>
      </c>
      <c r="D56" s="20" t="s">
        <v>16</v>
      </c>
      <c r="E56" s="21">
        <f>SUM(F56:N56)</f>
        <v>0</v>
      </c>
      <c r="F56" s="9">
        <f>F57</f>
        <v>0</v>
      </c>
      <c r="G56" s="10"/>
      <c r="H56" s="10"/>
      <c r="I56" s="10"/>
      <c r="J56" s="11"/>
      <c r="K56" s="21">
        <f>K57</f>
        <v>0</v>
      </c>
      <c r="L56" s="21">
        <f>L57</f>
        <v>0</v>
      </c>
      <c r="M56" s="21">
        <f>M57</f>
        <v>0</v>
      </c>
      <c r="N56" s="21">
        <f>N57</f>
        <v>0</v>
      </c>
      <c r="O56" s="19" t="s">
        <v>11</v>
      </c>
    </row>
    <row r="57" spans="1:15" ht="93" customHeight="1">
      <c r="A57" s="75"/>
      <c r="B57" s="56"/>
      <c r="C57" s="72"/>
      <c r="D57" s="60" t="s">
        <v>5</v>
      </c>
      <c r="E57" s="21">
        <f>SUM(F57:N57)</f>
        <v>0</v>
      </c>
      <c r="F57" s="9">
        <v>0</v>
      </c>
      <c r="G57" s="10"/>
      <c r="H57" s="10"/>
      <c r="I57" s="10"/>
      <c r="J57" s="11"/>
      <c r="K57" s="21">
        <v>0</v>
      </c>
      <c r="L57" s="21">
        <v>0</v>
      </c>
      <c r="M57" s="21">
        <v>0</v>
      </c>
      <c r="N57" s="21">
        <v>0</v>
      </c>
      <c r="O57" s="72"/>
    </row>
    <row r="58" spans="1:15" ht="17.25" customHeight="1">
      <c r="A58" s="66"/>
      <c r="B58" s="19" t="s">
        <v>48</v>
      </c>
      <c r="C58" s="32" t="s">
        <v>39</v>
      </c>
      <c r="D58" s="32" t="s">
        <v>39</v>
      </c>
      <c r="E58" s="32" t="s">
        <v>40</v>
      </c>
      <c r="F58" s="32" t="s">
        <v>41</v>
      </c>
      <c r="G58" s="9" t="s">
        <v>42</v>
      </c>
      <c r="H58" s="67"/>
      <c r="I58" s="67"/>
      <c r="J58" s="68"/>
      <c r="K58" s="32" t="s">
        <v>14</v>
      </c>
      <c r="L58" s="32" t="s">
        <v>29</v>
      </c>
      <c r="M58" s="32" t="s">
        <v>30</v>
      </c>
      <c r="N58" s="32" t="s">
        <v>31</v>
      </c>
      <c r="O58" s="36" t="s">
        <v>39</v>
      </c>
    </row>
    <row r="59" spans="1:15" ht="23.25" customHeight="1">
      <c r="A59" s="69"/>
      <c r="B59" s="27"/>
      <c r="C59" s="70"/>
      <c r="D59" s="70"/>
      <c r="E59" s="40">
        <f>E54</f>
        <v>1.2</v>
      </c>
      <c r="F59" s="40">
        <f>F54</f>
        <v>1.2</v>
      </c>
      <c r="G59" s="39" t="s">
        <v>43</v>
      </c>
      <c r="H59" s="39" t="s">
        <v>44</v>
      </c>
      <c r="I59" s="39" t="s">
        <v>45</v>
      </c>
      <c r="J59" s="39" t="s">
        <v>46</v>
      </c>
      <c r="K59" s="40" t="s">
        <v>14</v>
      </c>
      <c r="L59" s="40" t="s">
        <v>29</v>
      </c>
      <c r="M59" s="40" t="s">
        <v>30</v>
      </c>
      <c r="N59" s="40" t="s">
        <v>31</v>
      </c>
      <c r="O59" s="41"/>
    </row>
    <row r="60" spans="1:15" ht="99" customHeight="1">
      <c r="A60" s="71"/>
      <c r="B60" s="72"/>
      <c r="C60" s="43"/>
      <c r="D60" s="43"/>
      <c r="E60" s="61">
        <f>F60+K60+L60+M60+N60</f>
        <v>0</v>
      </c>
      <c r="F60" s="62">
        <f>G60+H60+I60+J60</f>
        <v>0</v>
      </c>
      <c r="G60" s="63">
        <v>0</v>
      </c>
      <c r="H60" s="63">
        <v>0</v>
      </c>
      <c r="I60" s="63">
        <v>0</v>
      </c>
      <c r="J60" s="63">
        <v>0</v>
      </c>
      <c r="K60" s="62">
        <v>0</v>
      </c>
      <c r="L60" s="62">
        <v>0</v>
      </c>
      <c r="M60" s="62">
        <v>0</v>
      </c>
      <c r="N60" s="62">
        <v>0</v>
      </c>
      <c r="O60" s="47"/>
    </row>
    <row r="61" spans="1:15" ht="26.25" customHeight="1">
      <c r="A61" s="74" t="s">
        <v>25</v>
      </c>
      <c r="B61" s="48" t="s">
        <v>71</v>
      </c>
      <c r="C61" s="19" t="s">
        <v>33</v>
      </c>
      <c r="D61" s="20" t="s">
        <v>16</v>
      </c>
      <c r="E61" s="21">
        <f>SUM(F61:N61)</f>
        <v>0</v>
      </c>
      <c r="F61" s="9">
        <f>F62</f>
        <v>0</v>
      </c>
      <c r="G61" s="10"/>
      <c r="H61" s="10"/>
      <c r="I61" s="10"/>
      <c r="J61" s="11"/>
      <c r="K61" s="21">
        <f>K62</f>
        <v>0</v>
      </c>
      <c r="L61" s="21">
        <f>L62</f>
        <v>0</v>
      </c>
      <c r="M61" s="21">
        <f>M62</f>
        <v>0</v>
      </c>
      <c r="N61" s="21">
        <f>N62</f>
        <v>0</v>
      </c>
      <c r="O61" s="19" t="s">
        <v>11</v>
      </c>
    </row>
    <row r="62" spans="1:15" ht="64.5" customHeight="1">
      <c r="A62" s="75"/>
      <c r="B62" s="56"/>
      <c r="C62" s="72"/>
      <c r="D62" s="60" t="s">
        <v>5</v>
      </c>
      <c r="E62" s="21">
        <f>SUM(F62:N62)</f>
        <v>0</v>
      </c>
      <c r="F62" s="9">
        <v>0</v>
      </c>
      <c r="G62" s="10"/>
      <c r="H62" s="10"/>
      <c r="I62" s="10"/>
      <c r="J62" s="11"/>
      <c r="K62" s="21">
        <v>0</v>
      </c>
      <c r="L62" s="21">
        <v>0</v>
      </c>
      <c r="M62" s="21">
        <v>0</v>
      </c>
      <c r="N62" s="21">
        <v>0</v>
      </c>
      <c r="O62" s="72"/>
    </row>
    <row r="63" spans="1:15" ht="17.25" customHeight="1">
      <c r="A63" s="66"/>
      <c r="B63" s="19" t="s">
        <v>50</v>
      </c>
      <c r="C63" s="32" t="s">
        <v>39</v>
      </c>
      <c r="D63" s="32" t="s">
        <v>39</v>
      </c>
      <c r="E63" s="32" t="s">
        <v>40</v>
      </c>
      <c r="F63" s="32" t="s">
        <v>41</v>
      </c>
      <c r="G63" s="9" t="s">
        <v>42</v>
      </c>
      <c r="H63" s="67"/>
      <c r="I63" s="67"/>
      <c r="J63" s="68"/>
      <c r="K63" s="32" t="s">
        <v>14</v>
      </c>
      <c r="L63" s="32" t="s">
        <v>29</v>
      </c>
      <c r="M63" s="32" t="s">
        <v>30</v>
      </c>
      <c r="N63" s="32" t="s">
        <v>31</v>
      </c>
      <c r="O63" s="36" t="s">
        <v>39</v>
      </c>
    </row>
    <row r="64" spans="1:15" ht="23.25" customHeight="1">
      <c r="A64" s="69"/>
      <c r="B64" s="27"/>
      <c r="C64" s="70"/>
      <c r="D64" s="70"/>
      <c r="E64" s="40">
        <f>E59</f>
        <v>1.2</v>
      </c>
      <c r="F64" s="40">
        <f>F59</f>
        <v>1.2</v>
      </c>
      <c r="G64" s="39" t="s">
        <v>43</v>
      </c>
      <c r="H64" s="39" t="s">
        <v>44</v>
      </c>
      <c r="I64" s="39" t="s">
        <v>45</v>
      </c>
      <c r="J64" s="39" t="s">
        <v>46</v>
      </c>
      <c r="K64" s="40" t="s">
        <v>14</v>
      </c>
      <c r="L64" s="40" t="s">
        <v>29</v>
      </c>
      <c r="M64" s="40" t="s">
        <v>30</v>
      </c>
      <c r="N64" s="40" t="s">
        <v>31</v>
      </c>
      <c r="O64" s="41"/>
    </row>
    <row r="65" spans="1:15" ht="45" customHeight="1">
      <c r="A65" s="71"/>
      <c r="B65" s="72"/>
      <c r="C65" s="43"/>
      <c r="D65" s="43"/>
      <c r="E65" s="61">
        <f>F65+K65+L65+M65+N65</f>
        <v>0</v>
      </c>
      <c r="F65" s="62">
        <f>G65+H65+I65+J65</f>
        <v>0</v>
      </c>
      <c r="G65" s="63">
        <v>0</v>
      </c>
      <c r="H65" s="63">
        <v>0</v>
      </c>
      <c r="I65" s="63">
        <v>0</v>
      </c>
      <c r="J65" s="63">
        <v>0</v>
      </c>
      <c r="K65" s="62">
        <v>0</v>
      </c>
      <c r="L65" s="62">
        <v>0</v>
      </c>
      <c r="M65" s="62">
        <v>0</v>
      </c>
      <c r="N65" s="62">
        <v>0</v>
      </c>
      <c r="O65" s="47"/>
    </row>
    <row r="66" spans="1:15" ht="31.5" customHeight="1">
      <c r="A66" s="57" t="s">
        <v>36</v>
      </c>
      <c r="B66" s="26" t="s">
        <v>72</v>
      </c>
      <c r="C66" s="19" t="s">
        <v>33</v>
      </c>
      <c r="D66" s="20" t="s">
        <v>16</v>
      </c>
      <c r="E66" s="21">
        <f>SUM(F66:N66)</f>
        <v>0</v>
      </c>
      <c r="F66" s="9">
        <f>F67</f>
        <v>0</v>
      </c>
      <c r="G66" s="10"/>
      <c r="H66" s="10"/>
      <c r="I66" s="10"/>
      <c r="J66" s="11"/>
      <c r="K66" s="21">
        <f>K67</f>
        <v>0</v>
      </c>
      <c r="L66" s="21">
        <f>L67</f>
        <v>0</v>
      </c>
      <c r="M66" s="21">
        <f>M67</f>
        <v>0</v>
      </c>
      <c r="N66" s="21">
        <f>N67</f>
        <v>0</v>
      </c>
      <c r="O66" s="26" t="s">
        <v>12</v>
      </c>
    </row>
    <row r="67" spans="1:15" ht="67.5" customHeight="1">
      <c r="A67" s="65"/>
      <c r="B67" s="28"/>
      <c r="C67" s="29"/>
      <c r="D67" s="60" t="s">
        <v>5</v>
      </c>
      <c r="E67" s="21">
        <f>SUM(F67:N67)</f>
        <v>0</v>
      </c>
      <c r="F67" s="9">
        <v>0</v>
      </c>
      <c r="G67" s="10"/>
      <c r="H67" s="10"/>
      <c r="I67" s="10"/>
      <c r="J67" s="11"/>
      <c r="K67" s="21">
        <v>0</v>
      </c>
      <c r="L67" s="21">
        <v>0</v>
      </c>
      <c r="M67" s="21">
        <v>0</v>
      </c>
      <c r="N67" s="21">
        <v>0</v>
      </c>
      <c r="O67" s="26"/>
    </row>
    <row r="68" spans="1:15" ht="17.25" customHeight="1">
      <c r="A68" s="66"/>
      <c r="B68" s="19" t="s">
        <v>51</v>
      </c>
      <c r="C68" s="32" t="s">
        <v>39</v>
      </c>
      <c r="D68" s="32" t="s">
        <v>39</v>
      </c>
      <c r="E68" s="32" t="s">
        <v>40</v>
      </c>
      <c r="F68" s="32" t="s">
        <v>41</v>
      </c>
      <c r="G68" s="9" t="s">
        <v>42</v>
      </c>
      <c r="H68" s="67"/>
      <c r="I68" s="67"/>
      <c r="J68" s="68"/>
      <c r="K68" s="32" t="s">
        <v>14</v>
      </c>
      <c r="L68" s="32" t="s">
        <v>29</v>
      </c>
      <c r="M68" s="32" t="s">
        <v>30</v>
      </c>
      <c r="N68" s="32" t="s">
        <v>31</v>
      </c>
      <c r="O68" s="36" t="s">
        <v>39</v>
      </c>
    </row>
    <row r="69" spans="1:15" ht="23.25" customHeight="1">
      <c r="A69" s="69"/>
      <c r="B69" s="27"/>
      <c r="C69" s="70"/>
      <c r="D69" s="70"/>
      <c r="E69" s="40">
        <f>E64</f>
        <v>1.2</v>
      </c>
      <c r="F69" s="40">
        <f>F64</f>
        <v>1.2</v>
      </c>
      <c r="G69" s="39" t="s">
        <v>43</v>
      </c>
      <c r="H69" s="39" t="s">
        <v>44</v>
      </c>
      <c r="I69" s="39" t="s">
        <v>45</v>
      </c>
      <c r="J69" s="39" t="s">
        <v>46</v>
      </c>
      <c r="K69" s="40" t="s">
        <v>14</v>
      </c>
      <c r="L69" s="40" t="s">
        <v>29</v>
      </c>
      <c r="M69" s="40" t="s">
        <v>30</v>
      </c>
      <c r="N69" s="40" t="s">
        <v>31</v>
      </c>
      <c r="O69" s="41"/>
    </row>
    <row r="70" spans="1:15" ht="45" customHeight="1">
      <c r="A70" s="71"/>
      <c r="B70" s="72"/>
      <c r="C70" s="43"/>
      <c r="D70" s="43"/>
      <c r="E70" s="61">
        <f>F70+K70+L70+M70+N70</f>
        <v>0</v>
      </c>
      <c r="F70" s="62">
        <f>G70+H70+I70+J70</f>
        <v>0</v>
      </c>
      <c r="G70" s="63">
        <v>0</v>
      </c>
      <c r="H70" s="63">
        <v>0</v>
      </c>
      <c r="I70" s="63">
        <v>0</v>
      </c>
      <c r="J70" s="63">
        <v>0</v>
      </c>
      <c r="K70" s="62">
        <v>0</v>
      </c>
      <c r="L70" s="62">
        <v>0</v>
      </c>
      <c r="M70" s="62">
        <v>0</v>
      </c>
      <c r="N70" s="62">
        <v>0</v>
      </c>
      <c r="O70" s="47"/>
    </row>
    <row r="71" spans="1:15" ht="28.5" customHeight="1">
      <c r="A71" s="74" t="s">
        <v>37</v>
      </c>
      <c r="B71" s="18" t="s">
        <v>73</v>
      </c>
      <c r="C71" s="19" t="s">
        <v>33</v>
      </c>
      <c r="D71" s="20" t="s">
        <v>28</v>
      </c>
      <c r="E71" s="21">
        <f>SUM(F71:N71)</f>
        <v>1971791.1870000002</v>
      </c>
      <c r="F71" s="22">
        <f>F72</f>
        <v>549735.587</v>
      </c>
      <c r="G71" s="23"/>
      <c r="H71" s="23"/>
      <c r="I71" s="23"/>
      <c r="J71" s="24"/>
      <c r="K71" s="21">
        <f>K72</f>
        <v>365650</v>
      </c>
      <c r="L71" s="21">
        <f>L72</f>
        <v>419650</v>
      </c>
      <c r="M71" s="21">
        <f>M72</f>
        <v>318377.8</v>
      </c>
      <c r="N71" s="21">
        <f>N72</f>
        <v>318377.8</v>
      </c>
      <c r="O71" s="26" t="s">
        <v>26</v>
      </c>
    </row>
    <row r="72" spans="1:17" ht="87.75" customHeight="1">
      <c r="A72" s="72"/>
      <c r="B72" s="28"/>
      <c r="C72" s="29"/>
      <c r="D72" s="60" t="s">
        <v>5</v>
      </c>
      <c r="E72" s="21">
        <f>SUM(F72:N72)</f>
        <v>1971791.1870000002</v>
      </c>
      <c r="F72" s="22">
        <v>549735.587</v>
      </c>
      <c r="G72" s="23"/>
      <c r="H72" s="23"/>
      <c r="I72" s="23"/>
      <c r="J72" s="24"/>
      <c r="K72" s="21">
        <v>365650</v>
      </c>
      <c r="L72" s="21">
        <v>419650</v>
      </c>
      <c r="M72" s="21">
        <v>318377.8</v>
      </c>
      <c r="N72" s="21">
        <v>318377.8</v>
      </c>
      <c r="O72" s="26"/>
      <c r="P72" s="76"/>
      <c r="Q72" s="76"/>
    </row>
    <row r="73" spans="1:15" ht="17.25" customHeight="1">
      <c r="A73" s="66"/>
      <c r="B73" s="19" t="s">
        <v>54</v>
      </c>
      <c r="C73" s="32" t="s">
        <v>39</v>
      </c>
      <c r="D73" s="32" t="s">
        <v>39</v>
      </c>
      <c r="E73" s="32" t="s">
        <v>40</v>
      </c>
      <c r="F73" s="32" t="s">
        <v>41</v>
      </c>
      <c r="G73" s="9" t="s">
        <v>42</v>
      </c>
      <c r="H73" s="67"/>
      <c r="I73" s="67"/>
      <c r="J73" s="68"/>
      <c r="K73" s="32" t="s">
        <v>14</v>
      </c>
      <c r="L73" s="32" t="s">
        <v>29</v>
      </c>
      <c r="M73" s="32" t="s">
        <v>30</v>
      </c>
      <c r="N73" s="32" t="s">
        <v>31</v>
      </c>
      <c r="O73" s="36" t="s">
        <v>39</v>
      </c>
    </row>
    <row r="74" spans="1:15" ht="23.25" customHeight="1">
      <c r="A74" s="69"/>
      <c r="B74" s="27"/>
      <c r="C74" s="70"/>
      <c r="D74" s="70"/>
      <c r="E74" s="40">
        <f>E69</f>
        <v>1.2</v>
      </c>
      <c r="F74" s="40">
        <f>F69</f>
        <v>1.2</v>
      </c>
      <c r="G74" s="39" t="s">
        <v>43</v>
      </c>
      <c r="H74" s="39" t="s">
        <v>44</v>
      </c>
      <c r="I74" s="39" t="s">
        <v>45</v>
      </c>
      <c r="J74" s="39" t="s">
        <v>46</v>
      </c>
      <c r="K74" s="40" t="s">
        <v>14</v>
      </c>
      <c r="L74" s="40" t="s">
        <v>29</v>
      </c>
      <c r="M74" s="40" t="s">
        <v>30</v>
      </c>
      <c r="N74" s="40" t="s">
        <v>31</v>
      </c>
      <c r="O74" s="41"/>
    </row>
    <row r="75" spans="1:15" ht="45" customHeight="1">
      <c r="A75" s="71"/>
      <c r="B75" s="72"/>
      <c r="C75" s="43"/>
      <c r="D75" s="43"/>
      <c r="E75" s="61">
        <v>100</v>
      </c>
      <c r="F75" s="62">
        <v>100</v>
      </c>
      <c r="G75" s="63">
        <v>100</v>
      </c>
      <c r="H75" s="63">
        <v>100</v>
      </c>
      <c r="I75" s="63">
        <v>100</v>
      </c>
      <c r="J75" s="63">
        <v>100</v>
      </c>
      <c r="K75" s="62">
        <v>100</v>
      </c>
      <c r="L75" s="62">
        <v>100</v>
      </c>
      <c r="M75" s="62">
        <v>100</v>
      </c>
      <c r="N75" s="62">
        <v>100</v>
      </c>
      <c r="O75" s="47"/>
    </row>
    <row r="76" spans="1:16" ht="16.5" customHeight="1">
      <c r="A76" s="77" t="s">
        <v>38</v>
      </c>
      <c r="B76" s="18" t="s">
        <v>74</v>
      </c>
      <c r="C76" s="19" t="s">
        <v>33</v>
      </c>
      <c r="D76" s="78" t="s">
        <v>6</v>
      </c>
      <c r="E76" s="21">
        <f>SUM(F76:N76)</f>
        <v>268504.21499999997</v>
      </c>
      <c r="F76" s="49">
        <f>F77</f>
        <v>68504.215</v>
      </c>
      <c r="G76" s="50"/>
      <c r="H76" s="50"/>
      <c r="I76" s="50"/>
      <c r="J76" s="51"/>
      <c r="K76" s="21">
        <f>K77</f>
        <v>50000</v>
      </c>
      <c r="L76" s="21">
        <f>L77</f>
        <v>50000</v>
      </c>
      <c r="M76" s="21">
        <f>M77</f>
        <v>50000</v>
      </c>
      <c r="N76" s="21">
        <f>N77</f>
        <v>50000</v>
      </c>
      <c r="O76" s="26" t="s">
        <v>11</v>
      </c>
      <c r="P76" s="79"/>
    </row>
    <row r="77" spans="1:16" ht="84" customHeight="1">
      <c r="A77" s="80"/>
      <c r="B77" s="28"/>
      <c r="C77" s="29"/>
      <c r="D77" s="60" t="s">
        <v>5</v>
      </c>
      <c r="E77" s="21">
        <f>SUM(F77:N77)</f>
        <v>268504.21499999997</v>
      </c>
      <c r="F77" s="49">
        <v>68504.215</v>
      </c>
      <c r="G77" s="50"/>
      <c r="H77" s="50"/>
      <c r="I77" s="50"/>
      <c r="J77" s="51"/>
      <c r="K77" s="21">
        <v>50000</v>
      </c>
      <c r="L77" s="21">
        <v>50000</v>
      </c>
      <c r="M77" s="21">
        <v>50000</v>
      </c>
      <c r="N77" s="21">
        <v>50000</v>
      </c>
      <c r="O77" s="26"/>
      <c r="P77" s="81"/>
    </row>
    <row r="78" spans="1:15" ht="17.25" customHeight="1">
      <c r="A78" s="66"/>
      <c r="B78" s="19" t="s">
        <v>55</v>
      </c>
      <c r="C78" s="32" t="s">
        <v>39</v>
      </c>
      <c r="D78" s="32" t="s">
        <v>39</v>
      </c>
      <c r="E78" s="32" t="s">
        <v>40</v>
      </c>
      <c r="F78" s="32" t="s">
        <v>41</v>
      </c>
      <c r="G78" s="9" t="s">
        <v>42</v>
      </c>
      <c r="H78" s="67"/>
      <c r="I78" s="67"/>
      <c r="J78" s="68"/>
      <c r="K78" s="32" t="s">
        <v>14</v>
      </c>
      <c r="L78" s="32" t="s">
        <v>29</v>
      </c>
      <c r="M78" s="32" t="s">
        <v>30</v>
      </c>
      <c r="N78" s="32" t="s">
        <v>31</v>
      </c>
      <c r="O78" s="36" t="s">
        <v>39</v>
      </c>
    </row>
    <row r="79" spans="1:15" ht="23.25" customHeight="1">
      <c r="A79" s="69"/>
      <c r="B79" s="27"/>
      <c r="C79" s="70"/>
      <c r="D79" s="70"/>
      <c r="E79" s="40">
        <f>E74</f>
        <v>1.2</v>
      </c>
      <c r="F79" s="40">
        <f>F74</f>
        <v>1.2</v>
      </c>
      <c r="G79" s="39" t="s">
        <v>43</v>
      </c>
      <c r="H79" s="39" t="s">
        <v>44</v>
      </c>
      <c r="I79" s="39" t="s">
        <v>45</v>
      </c>
      <c r="J79" s="39" t="s">
        <v>46</v>
      </c>
      <c r="K79" s="40" t="s">
        <v>14</v>
      </c>
      <c r="L79" s="40" t="s">
        <v>29</v>
      </c>
      <c r="M79" s="40" t="s">
        <v>30</v>
      </c>
      <c r="N79" s="40" t="s">
        <v>31</v>
      </c>
      <c r="O79" s="41"/>
    </row>
    <row r="80" spans="1:15" ht="45" customHeight="1">
      <c r="A80" s="71"/>
      <c r="B80" s="72"/>
      <c r="C80" s="43"/>
      <c r="D80" s="43"/>
      <c r="E80" s="61">
        <v>100</v>
      </c>
      <c r="F80" s="62">
        <v>100</v>
      </c>
      <c r="G80" s="63">
        <v>0</v>
      </c>
      <c r="H80" s="63">
        <v>30</v>
      </c>
      <c r="I80" s="63">
        <v>90</v>
      </c>
      <c r="J80" s="63">
        <v>100</v>
      </c>
      <c r="K80" s="46">
        <v>100</v>
      </c>
      <c r="L80" s="46">
        <v>100</v>
      </c>
      <c r="M80" s="46">
        <v>100</v>
      </c>
      <c r="N80" s="46">
        <v>100</v>
      </c>
      <c r="O80" s="47"/>
    </row>
    <row r="81" spans="1:15" ht="32.25" customHeight="1">
      <c r="A81" s="17" t="s">
        <v>32</v>
      </c>
      <c r="B81" s="18" t="s">
        <v>75</v>
      </c>
      <c r="C81" s="19" t="s">
        <v>33</v>
      </c>
      <c r="D81" s="20" t="s">
        <v>16</v>
      </c>
      <c r="E81" s="21">
        <f>SUM(F81:N81)</f>
        <v>60000</v>
      </c>
      <c r="F81" s="9">
        <f>F82</f>
        <v>0</v>
      </c>
      <c r="G81" s="10"/>
      <c r="H81" s="10"/>
      <c r="I81" s="10"/>
      <c r="J81" s="11"/>
      <c r="K81" s="21">
        <f>K82</f>
        <v>15000</v>
      </c>
      <c r="L81" s="21">
        <f>L82</f>
        <v>15000</v>
      </c>
      <c r="M81" s="21">
        <f>M82</f>
        <v>15000</v>
      </c>
      <c r="N81" s="21">
        <f>N82</f>
        <v>15000</v>
      </c>
      <c r="O81" s="26" t="s">
        <v>11</v>
      </c>
    </row>
    <row r="82" spans="1:15" ht="76.5" customHeight="1">
      <c r="A82" s="17"/>
      <c r="B82" s="28"/>
      <c r="C82" s="29"/>
      <c r="D82" s="20" t="s">
        <v>5</v>
      </c>
      <c r="E82" s="21">
        <f>SUM(F82:N82)</f>
        <v>60000</v>
      </c>
      <c r="F82" s="9">
        <v>0</v>
      </c>
      <c r="G82" s="10"/>
      <c r="H82" s="10"/>
      <c r="I82" s="10"/>
      <c r="J82" s="11"/>
      <c r="K82" s="21">
        <v>15000</v>
      </c>
      <c r="L82" s="21">
        <v>15000</v>
      </c>
      <c r="M82" s="21">
        <v>15000</v>
      </c>
      <c r="N82" s="21">
        <v>15000</v>
      </c>
      <c r="O82" s="26"/>
    </row>
    <row r="83" spans="1:15" ht="17.25" customHeight="1">
      <c r="A83" s="66"/>
      <c r="B83" s="19" t="s">
        <v>56</v>
      </c>
      <c r="C83" s="32" t="s">
        <v>39</v>
      </c>
      <c r="D83" s="32" t="s">
        <v>39</v>
      </c>
      <c r="E83" s="32" t="s">
        <v>40</v>
      </c>
      <c r="F83" s="32" t="s">
        <v>41</v>
      </c>
      <c r="G83" s="9" t="s">
        <v>42</v>
      </c>
      <c r="H83" s="67"/>
      <c r="I83" s="67"/>
      <c r="J83" s="68"/>
      <c r="K83" s="32" t="s">
        <v>14</v>
      </c>
      <c r="L83" s="32" t="s">
        <v>29</v>
      </c>
      <c r="M83" s="32" t="s">
        <v>30</v>
      </c>
      <c r="N83" s="32" t="s">
        <v>31</v>
      </c>
      <c r="O83" s="36" t="s">
        <v>39</v>
      </c>
    </row>
    <row r="84" spans="1:15" ht="23.25" customHeight="1">
      <c r="A84" s="69"/>
      <c r="B84" s="27"/>
      <c r="C84" s="70"/>
      <c r="D84" s="70"/>
      <c r="E84" s="40">
        <f>E79</f>
        <v>1.2</v>
      </c>
      <c r="F84" s="40">
        <f>F79</f>
        <v>1.2</v>
      </c>
      <c r="G84" s="39" t="s">
        <v>43</v>
      </c>
      <c r="H84" s="39" t="s">
        <v>44</v>
      </c>
      <c r="I84" s="39" t="s">
        <v>45</v>
      </c>
      <c r="J84" s="39" t="s">
        <v>46</v>
      </c>
      <c r="K84" s="40" t="s">
        <v>14</v>
      </c>
      <c r="L84" s="40" t="s">
        <v>29</v>
      </c>
      <c r="M84" s="40" t="s">
        <v>30</v>
      </c>
      <c r="N84" s="40" t="s">
        <v>31</v>
      </c>
      <c r="O84" s="41"/>
    </row>
    <row r="85" spans="1:15" ht="71.25" customHeight="1">
      <c r="A85" s="71"/>
      <c r="B85" s="72"/>
      <c r="C85" s="43"/>
      <c r="D85" s="43"/>
      <c r="E85" s="61">
        <v>2.52</v>
      </c>
      <c r="F85" s="62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0.625</v>
      </c>
      <c r="L85" s="63">
        <v>0.625</v>
      </c>
      <c r="M85" s="63">
        <v>0.625</v>
      </c>
      <c r="N85" s="63">
        <v>0.625</v>
      </c>
      <c r="O85" s="47"/>
    </row>
    <row r="86" spans="1:19" ht="27.75" customHeight="1">
      <c r="A86" s="82">
        <v>2</v>
      </c>
      <c r="B86" s="83" t="s">
        <v>57</v>
      </c>
      <c r="C86" s="84"/>
      <c r="D86" s="85" t="s">
        <v>3</v>
      </c>
      <c r="E86" s="21">
        <f aca="true" t="shared" si="3" ref="E86:N86">E87+E88</f>
        <v>3376309.46</v>
      </c>
      <c r="F86" s="22">
        <f t="shared" si="3"/>
        <v>955688.86</v>
      </c>
      <c r="G86" s="23"/>
      <c r="H86" s="23"/>
      <c r="I86" s="23"/>
      <c r="J86" s="24"/>
      <c r="K86" s="25">
        <f t="shared" si="3"/>
        <v>669754</v>
      </c>
      <c r="L86" s="21">
        <f t="shared" si="3"/>
        <v>844111</v>
      </c>
      <c r="M86" s="21">
        <f t="shared" si="3"/>
        <v>453377.8</v>
      </c>
      <c r="N86" s="21">
        <f t="shared" si="3"/>
        <v>453377.8</v>
      </c>
      <c r="O86" s="26" t="s">
        <v>11</v>
      </c>
      <c r="R86" s="30"/>
      <c r="S86" s="30"/>
    </row>
    <row r="87" spans="1:19" ht="52.5" customHeight="1">
      <c r="A87" s="86"/>
      <c r="B87" s="87"/>
      <c r="C87" s="88"/>
      <c r="D87" s="85" t="s">
        <v>10</v>
      </c>
      <c r="E87" s="21">
        <f>E31+E14</f>
        <v>442888.975</v>
      </c>
      <c r="F87" s="22">
        <f>F31+F14</f>
        <v>280078.975</v>
      </c>
      <c r="G87" s="23"/>
      <c r="H87" s="23"/>
      <c r="I87" s="23"/>
      <c r="J87" s="24"/>
      <c r="K87" s="25">
        <f aca="true" t="shared" si="4" ref="K87:N88">K31+K14</f>
        <v>91113</v>
      </c>
      <c r="L87" s="21">
        <f t="shared" si="4"/>
        <v>71697</v>
      </c>
      <c r="M87" s="21">
        <f t="shared" si="4"/>
        <v>0</v>
      </c>
      <c r="N87" s="21">
        <f t="shared" si="4"/>
        <v>0</v>
      </c>
      <c r="O87" s="26"/>
      <c r="R87" s="30"/>
      <c r="S87" s="30"/>
    </row>
    <row r="88" spans="1:19" ht="61.5" customHeight="1">
      <c r="A88" s="38"/>
      <c r="B88" s="89"/>
      <c r="C88" s="90"/>
      <c r="D88" s="85" t="s">
        <v>5</v>
      </c>
      <c r="E88" s="21">
        <f>E32+E15</f>
        <v>2933420.485</v>
      </c>
      <c r="F88" s="9">
        <f>F32+F15</f>
        <v>675609.885</v>
      </c>
      <c r="G88" s="10"/>
      <c r="H88" s="10"/>
      <c r="I88" s="10"/>
      <c r="J88" s="11"/>
      <c r="K88" s="25">
        <f t="shared" si="4"/>
        <v>578641</v>
      </c>
      <c r="L88" s="21">
        <f t="shared" si="4"/>
        <v>772414</v>
      </c>
      <c r="M88" s="21">
        <f t="shared" si="4"/>
        <v>453377.8</v>
      </c>
      <c r="N88" s="21">
        <f t="shared" si="4"/>
        <v>453377.8</v>
      </c>
      <c r="O88" s="26"/>
      <c r="R88" s="30"/>
      <c r="S88" s="30"/>
    </row>
    <row r="89" spans="1:15" ht="20.25" customHeight="1">
      <c r="A89" s="79"/>
      <c r="O89" s="91" t="s">
        <v>60</v>
      </c>
    </row>
    <row r="90" ht="12.75">
      <c r="K90" s="30"/>
    </row>
    <row r="93" ht="12.75">
      <c r="L93" s="30"/>
    </row>
  </sheetData>
  <sheetProtection/>
  <mergeCells count="258">
    <mergeCell ref="A68:A70"/>
    <mergeCell ref="B68:B70"/>
    <mergeCell ref="A78:A80"/>
    <mergeCell ref="B78:B80"/>
    <mergeCell ref="C78:C79"/>
    <mergeCell ref="D78:D79"/>
    <mergeCell ref="B71:B72"/>
    <mergeCell ref="C71:C72"/>
    <mergeCell ref="E78:E79"/>
    <mergeCell ref="D73:D74"/>
    <mergeCell ref="E73:E74"/>
    <mergeCell ref="A27:A29"/>
    <mergeCell ref="B27:B29"/>
    <mergeCell ref="C27:C28"/>
    <mergeCell ref="D27:D28"/>
    <mergeCell ref="E53:E54"/>
    <mergeCell ref="E36:E37"/>
    <mergeCell ref="A71:A72"/>
    <mergeCell ref="F77:J77"/>
    <mergeCell ref="F27:F28"/>
    <mergeCell ref="A73:A75"/>
    <mergeCell ref="B73:B75"/>
    <mergeCell ref="C73:C74"/>
    <mergeCell ref="E27:E28"/>
    <mergeCell ref="C68:C69"/>
    <mergeCell ref="D68:D69"/>
    <mergeCell ref="E68:E69"/>
    <mergeCell ref="G58:J58"/>
    <mergeCell ref="L68:L69"/>
    <mergeCell ref="L63:L64"/>
    <mergeCell ref="M63:M64"/>
    <mergeCell ref="N63:N64"/>
    <mergeCell ref="K27:K28"/>
    <mergeCell ref="K58:K59"/>
    <mergeCell ref="M58:M59"/>
    <mergeCell ref="N58:N59"/>
    <mergeCell ref="N47:N48"/>
    <mergeCell ref="K63:K64"/>
    <mergeCell ref="O78:O80"/>
    <mergeCell ref="M73:M74"/>
    <mergeCell ref="N73:N74"/>
    <mergeCell ref="O73:O75"/>
    <mergeCell ref="L27:L28"/>
    <mergeCell ref="M27:M28"/>
    <mergeCell ref="N27:N28"/>
    <mergeCell ref="O27:O29"/>
    <mergeCell ref="M68:M69"/>
    <mergeCell ref="N68:N69"/>
    <mergeCell ref="O68:O70"/>
    <mergeCell ref="F73:F74"/>
    <mergeCell ref="L73:L74"/>
    <mergeCell ref="F68:F69"/>
    <mergeCell ref="G68:J68"/>
    <mergeCell ref="K68:K69"/>
    <mergeCell ref="F71:J71"/>
    <mergeCell ref="F72:J72"/>
    <mergeCell ref="G73:J73"/>
    <mergeCell ref="K73:K74"/>
    <mergeCell ref="B61:B62"/>
    <mergeCell ref="L58:L59"/>
    <mergeCell ref="E58:E59"/>
    <mergeCell ref="F62:J62"/>
    <mergeCell ref="O63:O65"/>
    <mergeCell ref="A63:A65"/>
    <mergeCell ref="B63:B65"/>
    <mergeCell ref="C63:C64"/>
    <mergeCell ref="D63:D64"/>
    <mergeCell ref="E63:E64"/>
    <mergeCell ref="A58:A60"/>
    <mergeCell ref="B58:B60"/>
    <mergeCell ref="C58:C59"/>
    <mergeCell ref="D58:D59"/>
    <mergeCell ref="N53:N54"/>
    <mergeCell ref="F53:F54"/>
    <mergeCell ref="A53:A55"/>
    <mergeCell ref="B53:B55"/>
    <mergeCell ref="K53:K54"/>
    <mergeCell ref="L53:L54"/>
    <mergeCell ref="C47:C48"/>
    <mergeCell ref="D47:D48"/>
    <mergeCell ref="G47:J47"/>
    <mergeCell ref="O58:O60"/>
    <mergeCell ref="F58:F59"/>
    <mergeCell ref="O47:O49"/>
    <mergeCell ref="C53:C54"/>
    <mergeCell ref="D53:D54"/>
    <mergeCell ref="G53:J53"/>
    <mergeCell ref="O53:O55"/>
    <mergeCell ref="M53:M54"/>
    <mergeCell ref="N36:N37"/>
    <mergeCell ref="O36:O38"/>
    <mergeCell ref="E42:E43"/>
    <mergeCell ref="F42:F43"/>
    <mergeCell ref="E47:E48"/>
    <mergeCell ref="F47:F48"/>
    <mergeCell ref="K42:K43"/>
    <mergeCell ref="L42:L43"/>
    <mergeCell ref="M42:M43"/>
    <mergeCell ref="N42:N43"/>
    <mergeCell ref="K36:K37"/>
    <mergeCell ref="L36:L37"/>
    <mergeCell ref="M36:M37"/>
    <mergeCell ref="F86:J86"/>
    <mergeCell ref="F82:J82"/>
    <mergeCell ref="F56:J56"/>
    <mergeCell ref="F57:J57"/>
    <mergeCell ref="F61:J61"/>
    <mergeCell ref="F63:F64"/>
    <mergeCell ref="G63:J63"/>
    <mergeCell ref="F87:J87"/>
    <mergeCell ref="F88:J88"/>
    <mergeCell ref="A19:A21"/>
    <mergeCell ref="B19:B21"/>
    <mergeCell ref="C19:C20"/>
    <mergeCell ref="D19:D20"/>
    <mergeCell ref="E19:E20"/>
    <mergeCell ref="F19:F20"/>
    <mergeCell ref="G19:J19"/>
    <mergeCell ref="F81:J81"/>
    <mergeCell ref="F66:J66"/>
    <mergeCell ref="F67:J67"/>
    <mergeCell ref="G78:J78"/>
    <mergeCell ref="F78:F79"/>
    <mergeCell ref="F41:J41"/>
    <mergeCell ref="F45:J45"/>
    <mergeCell ref="F46:J46"/>
    <mergeCell ref="F50:J50"/>
    <mergeCell ref="F51:J51"/>
    <mergeCell ref="F52:J52"/>
    <mergeCell ref="F32:J32"/>
    <mergeCell ref="F33:J33"/>
    <mergeCell ref="F34:J34"/>
    <mergeCell ref="F35:J35"/>
    <mergeCell ref="F39:J39"/>
    <mergeCell ref="F40:J40"/>
    <mergeCell ref="F36:F37"/>
    <mergeCell ref="G36:J36"/>
    <mergeCell ref="F17:J17"/>
    <mergeCell ref="F18:J18"/>
    <mergeCell ref="F22:J22"/>
    <mergeCell ref="F23:J23"/>
    <mergeCell ref="F30:J30"/>
    <mergeCell ref="F31:J31"/>
    <mergeCell ref="F24:F25"/>
    <mergeCell ref="G24:J24"/>
    <mergeCell ref="G27:J27"/>
    <mergeCell ref="A10:A11"/>
    <mergeCell ref="B10:B11"/>
    <mergeCell ref="C10:C11"/>
    <mergeCell ref="D10:D11"/>
    <mergeCell ref="F10:N10"/>
    <mergeCell ref="F11:J11"/>
    <mergeCell ref="F12:J12"/>
    <mergeCell ref="F13:J13"/>
    <mergeCell ref="B45:B46"/>
    <mergeCell ref="C45:C46"/>
    <mergeCell ref="A7:O7"/>
    <mergeCell ref="A8:O8"/>
    <mergeCell ref="E10:E11"/>
    <mergeCell ref="O10:O11"/>
    <mergeCell ref="K19:K20"/>
    <mergeCell ref="L19:L20"/>
    <mergeCell ref="M19:M20"/>
    <mergeCell ref="N19:N20"/>
    <mergeCell ref="O19:O21"/>
    <mergeCell ref="A24:A26"/>
    <mergeCell ref="B24:B26"/>
    <mergeCell ref="C24:C25"/>
    <mergeCell ref="D24:D25"/>
    <mergeCell ref="E24:E25"/>
    <mergeCell ref="K24:K25"/>
    <mergeCell ref="L24:L25"/>
    <mergeCell ref="M24:M25"/>
    <mergeCell ref="N24:N25"/>
    <mergeCell ref="A56:A57"/>
    <mergeCell ref="B56:B57"/>
    <mergeCell ref="C56:C57"/>
    <mergeCell ref="O56:O57"/>
    <mergeCell ref="B50:B52"/>
    <mergeCell ref="C50:C52"/>
    <mergeCell ref="O50:O52"/>
    <mergeCell ref="D36:D37"/>
    <mergeCell ref="C22:C23"/>
    <mergeCell ref="O22:O23"/>
    <mergeCell ref="C33:C35"/>
    <mergeCell ref="O24:O26"/>
    <mergeCell ref="A36:A38"/>
    <mergeCell ref="B36:B38"/>
    <mergeCell ref="C30:C32"/>
    <mergeCell ref="O30:O32"/>
    <mergeCell ref="B33:B35"/>
    <mergeCell ref="C36:C37"/>
    <mergeCell ref="A13:A15"/>
    <mergeCell ref="B13:B15"/>
    <mergeCell ref="C13:C15"/>
    <mergeCell ref="O13:O15"/>
    <mergeCell ref="F14:J14"/>
    <mergeCell ref="F15:J15"/>
    <mergeCell ref="F16:J16"/>
    <mergeCell ref="O33:O35"/>
    <mergeCell ref="A16:A18"/>
    <mergeCell ref="B16:B18"/>
    <mergeCell ref="C16:C18"/>
    <mergeCell ref="O16:O18"/>
    <mergeCell ref="A22:A23"/>
    <mergeCell ref="B22:B23"/>
    <mergeCell ref="A30:A32"/>
    <mergeCell ref="B30:B32"/>
    <mergeCell ref="O71:O72"/>
    <mergeCell ref="O45:O46"/>
    <mergeCell ref="B66:B67"/>
    <mergeCell ref="C66:C67"/>
    <mergeCell ref="O66:O67"/>
    <mergeCell ref="A47:A49"/>
    <mergeCell ref="B47:B49"/>
    <mergeCell ref="A61:A62"/>
    <mergeCell ref="C61:C62"/>
    <mergeCell ref="O61:O62"/>
    <mergeCell ref="O81:O82"/>
    <mergeCell ref="A76:A77"/>
    <mergeCell ref="B76:B77"/>
    <mergeCell ref="C76:C77"/>
    <mergeCell ref="O76:O77"/>
    <mergeCell ref="K78:K79"/>
    <mergeCell ref="L78:L79"/>
    <mergeCell ref="M78:M79"/>
    <mergeCell ref="N78:N79"/>
    <mergeCell ref="F76:J76"/>
    <mergeCell ref="A42:A44"/>
    <mergeCell ref="A86:A88"/>
    <mergeCell ref="B86:C88"/>
    <mergeCell ref="O86:O88"/>
    <mergeCell ref="A81:A82"/>
    <mergeCell ref="B81:B82"/>
    <mergeCell ref="O42:O44"/>
    <mergeCell ref="K47:K48"/>
    <mergeCell ref="L47:L48"/>
    <mergeCell ref="M47:M48"/>
    <mergeCell ref="G83:J83"/>
    <mergeCell ref="K83:K84"/>
    <mergeCell ref="L83:L84"/>
    <mergeCell ref="B39:B41"/>
    <mergeCell ref="C39:C41"/>
    <mergeCell ref="D42:D43"/>
    <mergeCell ref="C42:C43"/>
    <mergeCell ref="B42:B44"/>
    <mergeCell ref="C81:C82"/>
    <mergeCell ref="G42:J42"/>
    <mergeCell ref="M83:M84"/>
    <mergeCell ref="N83:N84"/>
    <mergeCell ref="O83:O85"/>
    <mergeCell ref="O39:O41"/>
    <mergeCell ref="A83:A85"/>
    <mergeCell ref="B83:B85"/>
    <mergeCell ref="C83:C84"/>
    <mergeCell ref="D83:D84"/>
    <mergeCell ref="E83:E84"/>
    <mergeCell ref="F83:F84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65" r:id="rId1"/>
  <rowBreaks count="5" manualBreakCount="5">
    <brk id="21" max="14" man="1"/>
    <brk id="35" max="14" man="1"/>
    <brk id="52" max="14" man="1"/>
    <brk id="70" max="14" man="1"/>
    <brk id="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Макарова А.А.</cp:lastModifiedBy>
  <cp:lastPrinted>2024-01-15T09:03:46Z</cp:lastPrinted>
  <dcterms:created xsi:type="dcterms:W3CDTF">1996-10-08T23:32:33Z</dcterms:created>
  <dcterms:modified xsi:type="dcterms:W3CDTF">2024-01-18T15:34:57Z</dcterms:modified>
  <cp:category/>
  <cp:version/>
  <cp:contentType/>
  <cp:contentStatus/>
</cp:coreProperties>
</file>